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_params" sheetId="4" state="hidden" r:id="rId2"/>
    <sheet name="Расходы" sheetId="5" r:id="rId3"/>
    <sheet name="Дефицит" sheetId="6" r:id="rId4"/>
  </sheets>
  <definedNames>
    <definedName name="APPT" localSheetId="0">Доходы!$B$22</definedName>
    <definedName name="FILE_NAME" localSheetId="0">Доходы!$G$3</definedName>
    <definedName name="FIO" localSheetId="0">Доходы!$C$22</definedName>
    <definedName name="FORM_CODE" localSheetId="0">Доходы!$G$5</definedName>
    <definedName name="LAST_CELL" localSheetId="0">Доходы!$E$66</definedName>
    <definedName name="PARAMS" localSheetId="0">Доходы!$G$1</definedName>
    <definedName name="PERIOD" localSheetId="0">Доходы!$G$6</definedName>
    <definedName name="RANGE_NAMES" localSheetId="0">Доходы!$G$9</definedName>
    <definedName name="RBEGIN_1" localSheetId="0">Доходы!#REF!</definedName>
    <definedName name="REG_DATE" localSheetId="0">Доходы!$G$4</definedName>
    <definedName name="REND_1" localSheetId="0">Доходы!$B$66</definedName>
    <definedName name="SIGN" localSheetId="0">Доходы!$B$21:$C$23</definedName>
    <definedName name="SRC_CODE" localSheetId="0">Доходы!$G$8</definedName>
    <definedName name="SRC_KIND" localSheetId="0">Доходы!$G$7</definedName>
    <definedName name="_xlnm.Print_Titles" localSheetId="0">Доходы!$18:$18</definedName>
    <definedName name="_xlnm.Print_Titles" localSheetId="2">Расходы!$12:$12</definedName>
  </definedNames>
  <calcPr calcId="124519" fullCalcOnLoad="1"/>
</workbook>
</file>

<file path=xl/calcChain.xml><?xml version="1.0" encoding="utf-8"?>
<calcChain xmlns="http://schemas.openxmlformats.org/spreadsheetml/2006/main">
  <c r="C42" i="5"/>
  <c r="C30"/>
  <c r="D60"/>
  <c r="C63"/>
  <c r="C69"/>
  <c r="E43" i="1"/>
  <c r="E11" i="6"/>
  <c r="E10"/>
  <c r="F11"/>
  <c r="F10"/>
  <c r="E77" i="5"/>
  <c r="E74"/>
  <c r="E72"/>
  <c r="E71"/>
  <c r="E70"/>
  <c r="E69"/>
  <c r="D69"/>
  <c r="E68"/>
  <c r="E67"/>
  <c r="E66"/>
  <c r="E65"/>
  <c r="E64"/>
  <c r="D63"/>
  <c r="E63"/>
  <c r="E62"/>
  <c r="E61"/>
  <c r="C60"/>
  <c r="E60"/>
  <c r="E59"/>
  <c r="E58"/>
  <c r="E57"/>
  <c r="D56"/>
  <c r="C56"/>
  <c r="E56"/>
  <c r="E55"/>
  <c r="E54"/>
  <c r="E53"/>
  <c r="E52"/>
  <c r="D51"/>
  <c r="E51"/>
  <c r="C51"/>
  <c r="E50"/>
  <c r="E49"/>
  <c r="E48"/>
  <c r="D47"/>
  <c r="C47"/>
  <c r="E46"/>
  <c r="E45"/>
  <c r="E44"/>
  <c r="E43"/>
  <c r="D42"/>
  <c r="E42"/>
  <c r="E41"/>
  <c r="E40"/>
  <c r="E39"/>
  <c r="E38"/>
  <c r="D37"/>
  <c r="C37"/>
  <c r="E36"/>
  <c r="E35"/>
  <c r="E34"/>
  <c r="E33"/>
  <c r="D32"/>
  <c r="E32"/>
  <c r="C32"/>
  <c r="E31"/>
  <c r="E30"/>
  <c r="E29"/>
  <c r="E28"/>
  <c r="D27"/>
  <c r="E27"/>
  <c r="C27"/>
  <c r="E26"/>
  <c r="E25"/>
  <c r="E24"/>
  <c r="E23"/>
  <c r="D22"/>
  <c r="E22"/>
  <c r="C22"/>
  <c r="E21"/>
  <c r="E20"/>
  <c r="E19"/>
  <c r="E18"/>
  <c r="E17"/>
  <c r="E16"/>
  <c r="E15"/>
  <c r="E14"/>
  <c r="D13"/>
  <c r="C13"/>
  <c r="E50" i="1"/>
  <c r="E49"/>
  <c r="D41"/>
  <c r="E41"/>
  <c r="C41"/>
  <c r="E34"/>
  <c r="E26"/>
  <c r="D20"/>
  <c r="D22"/>
  <c r="D24"/>
  <c r="D28"/>
  <c r="D32"/>
  <c r="D35"/>
  <c r="D39"/>
  <c r="D44"/>
  <c r="E44"/>
  <c r="D47"/>
  <c r="D52"/>
  <c r="D56"/>
  <c r="D63"/>
  <c r="E63"/>
  <c r="D65"/>
  <c r="D55"/>
  <c r="C65"/>
  <c r="C63"/>
  <c r="C56"/>
  <c r="C55"/>
  <c r="C52"/>
  <c r="E52"/>
  <c r="C47"/>
  <c r="C44"/>
  <c r="C39"/>
  <c r="C35"/>
  <c r="E35"/>
  <c r="C32"/>
  <c r="C28"/>
  <c r="C24"/>
  <c r="E24"/>
  <c r="C22"/>
  <c r="C20"/>
  <c r="E66"/>
  <c r="E64"/>
  <c r="E62"/>
  <c r="E61"/>
  <c r="E60"/>
  <c r="E59"/>
  <c r="E58"/>
  <c r="E57"/>
  <c r="E56"/>
  <c r="E54"/>
  <c r="E51"/>
  <c r="E48"/>
  <c r="E46"/>
  <c r="E45"/>
  <c r="E40"/>
  <c r="E39"/>
  <c r="E38"/>
  <c r="E37"/>
  <c r="E36"/>
  <c r="E33"/>
  <c r="E31"/>
  <c r="E30"/>
  <c r="E29"/>
  <c r="E28"/>
  <c r="E27"/>
  <c r="E23"/>
  <c r="E22"/>
  <c r="E21"/>
  <c r="E47" i="5"/>
  <c r="E65" i="1"/>
  <c r="E20"/>
  <c r="E37" i="5"/>
  <c r="C81"/>
  <c r="E13"/>
  <c r="E47" i="1"/>
  <c r="E32"/>
  <c r="E55"/>
  <c r="D19"/>
  <c r="C19"/>
  <c r="C67"/>
  <c r="E80" i="5"/>
  <c r="D67" i="1"/>
  <c r="E19"/>
  <c r="E67"/>
</calcChain>
</file>

<file path=xl/sharedStrings.xml><?xml version="1.0" encoding="utf-8"?>
<sst xmlns="http://schemas.openxmlformats.org/spreadsheetml/2006/main" count="326" uniqueCount="300">
  <si>
    <t>01.07.2020</t>
  </si>
  <si>
    <t xml:space="preserve"> Наименование показателя</t>
  </si>
  <si>
    <t>Исполнено</t>
  </si>
  <si>
    <t>4</t>
  </si>
  <si>
    <t>5</t>
  </si>
  <si>
    <t>Доходы бюджета - всего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</si>
  <si>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</si>
  <si>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</si>
  <si>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</si>
  <si>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</si>
  <si>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</si>
  <si>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</si>
  <si>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</si>
  <si>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</si>
  <si>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</si>
  <si>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</si>
  <si>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НАЛОГИ НА СОВОКУПНЫЙ ДОХОД</t>
  </si>
  <si>
    <t>000 10500000000000000</t>
  </si>
  <si>
    <t>Единый налог на вмененный доход для отдельных видов деятельности</t>
  </si>
  <si>
    <t>000 10502000020000110</t>
  </si>
  <si>
    <t>Единый сельскохозяйственный налог</t>
  </si>
  <si>
    <t>000 10503000010000110</t>
  </si>
  <si>
    <t>Налог, взимаемый в связи с применением патентной системы налогообложения</t>
  </si>
  <si>
    <t>000 10504000020000110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</si>
  <si>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</si>
  <si>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</si>
  <si>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</si>
  <si>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</si>
  <si>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Транспортный налог</t>
  </si>
  <si>
    <t>000 10604000020000110</t>
  </si>
  <si>
    <t>Земельный налог</t>
  </si>
  <si>
    <t>000 10606000000000110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</si>
  <si>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</si>
  <si>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</si>
  <si>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</si>
  <si>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000 10803000010000110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</si>
  <si>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</si>
  <si>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</si>
  <si>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</si>
  <si>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</si>
  <si>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</si>
  <si>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</si>
  <si>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Платежи от государственных и муниципальных унитарных предприятий</t>
  </si>
  <si>
    <t>000 11107000000000120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</si>
  <si>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</si>
  <si>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</si>
  <si>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ПЛАТЕЖИ ПРИ ПОЛЬЗОВАНИИ ПРИРОДНЫМИ РЕСУРСАМИ</t>
  </si>
  <si>
    <t>000 11200000000000000</t>
  </si>
  <si>
    <t>Плата за негативное воздействие на окружающую среду</t>
  </si>
  <si>
    <t>000 11201000010000120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</si>
  <si>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</si>
  <si>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</si>
  <si>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</si>
  <si>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</si>
  <si>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</si>
  <si>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</si>
  <si>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</si>
  <si>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</si>
  <si>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</si>
  <si>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</si>
  <si>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</si>
  <si>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</si>
  <si>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</si>
  <si>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</si>
  <si>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</si>
  <si>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</si>
  <si>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Платежи в целях возмещения причиненного ущерба (убытков)</t>
  </si>
  <si>
    <t>000 11610000000000140</t>
  </si>
  <si>
    <t>Платежи, уплачиваемые в целях возмещения вреда</t>
  </si>
  <si>
    <t>000 11611000010000140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</si>
  <si>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</si>
  <si>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</si>
  <si>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</si>
  <si>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</si>
  <si>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Прочие неналоговые доходы</t>
  </si>
  <si>
    <t>000 11705000000000180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</si>
  <si>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</si>
  <si>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</si>
  <si>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</si>
  <si>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</si>
  <si>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</si>
  <si>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</si>
  <si>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Субсидии бюджетам бюджетной системы Российской Федерации (межбюджетные субсидии)</t>
  </si>
  <si>
    <t>000 20220000000000150</t>
  </si>
  <si>
    <t>Субвенции бюджетам бюджетной системы Российской Федерации</t>
  </si>
  <si>
    <t>000 20230000000000150</t>
  </si>
  <si>
    <t>Иные межбюджетные трансферты</t>
  </si>
  <si>
    <t>000 20240000000000150</t>
  </si>
  <si>
    <t>ПРОЧИЕ БЕЗВОЗМЕЗДНЫЕ ПОСТУПЛЕНИЯ</t>
  </si>
  <si>
    <t>000 20700000000000000</t>
  </si>
  <si>
    <t>Прочие безвозмездные поступления в бюджеты городских округов</t>
  </si>
  <si>
    <t>000 20704000040000150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</si>
  <si>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</si>
  <si>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</si>
  <si>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</si>
  <si>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</si>
  <si>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</si>
  <si>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</si>
  <si>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</si>
  <si>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000 21900000040000150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</si>
  <si>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</si>
  <si>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</si>
  <si>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</si>
  <si>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</si>
  <si>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</si>
  <si>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</si>
  <si>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</si>
  <si>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</si>
  <si>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</si>
  <si>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</si>
  <si>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</si>
  <si>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</si>
  <si>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</si>
  <si>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</si>
  <si>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</si>
  <si>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</si>
  <si>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</si>
  <si>
    <t>% исполнения</t>
  </si>
  <si>
    <t>Утверждено</t>
  </si>
  <si>
    <t xml:space="preserve">Код дохода </t>
  </si>
  <si>
    <t>тыс. руб.</t>
  </si>
  <si>
    <t>Исполнение бюджета Горнозаводского городского округа по доходам</t>
  </si>
  <si>
    <t>городского округа Пермского края</t>
  </si>
  <si>
    <t>администрации Горнозаводского</t>
  </si>
  <si>
    <t>приложение 1 к постановлению</t>
  </si>
  <si>
    <t>УТВЕРЖДЕНО:</t>
  </si>
  <si>
    <t>X</t>
  </si>
  <si>
    <t>на 01 октября 2021 года</t>
  </si>
  <si>
    <t>Доходы от оказания платных услуг (работ)</t>
  </si>
  <si>
    <t>000 11301000000000130</t>
  </si>
  <si>
    <t>0100000000</t>
  </si>
  <si>
    <t>Муниципальная программа "Развитие образования в Горнозаводском городском округе"</t>
  </si>
  <si>
    <t>0110000000</t>
  </si>
  <si>
    <t>Подпрограмма "Дошкольное образование "</t>
  </si>
  <si>
    <t>0120000000</t>
  </si>
  <si>
    <t>Подпрограмма "Общее образование"</t>
  </si>
  <si>
    <t>0130000000</t>
  </si>
  <si>
    <t>Подпрограмма "Дополнительное образование и воспитание детей"</t>
  </si>
  <si>
    <t>0140000000</t>
  </si>
  <si>
    <t>Подпрограмма "Кадровая политика"</t>
  </si>
  <si>
    <t>0150000000</t>
  </si>
  <si>
    <t>Подпрограмма "Приведение образовательных учреждений в нормативное состояние"</t>
  </si>
  <si>
    <t>0160000000</t>
  </si>
  <si>
    <t>Подпрограмма "Развитие системы оздоровления, отдыха и занятости детей"</t>
  </si>
  <si>
    <t>0170000000</t>
  </si>
  <si>
    <t>Подпрограмма "Социальная поддержка отдельных категорий граждан и обучающихся"</t>
  </si>
  <si>
    <t>0180000000</t>
  </si>
  <si>
    <t>Подпрограмма "Обеспечение реализации муниципальной программы и прочие мероприятия в области образования"</t>
  </si>
  <si>
    <t>0200000000</t>
  </si>
  <si>
    <t>Муниципальная программа "Развитие культуры в Горнозаводском городском округе"</t>
  </si>
  <si>
    <t>0210000000</t>
  </si>
  <si>
    <t>Подпрограмма "Сохранение и развитие культуры Горнозаводского городского округа"</t>
  </si>
  <si>
    <t>0220000000</t>
  </si>
  <si>
    <t>Подпрограмма "Работа с молодежью в Горнозаводском городском округе"</t>
  </si>
  <si>
    <t>0230000000</t>
  </si>
  <si>
    <t>Подпрограмма "Развитие и организация архивного дела в Горнозаводском городском округе"</t>
  </si>
  <si>
    <t>0240000000</t>
  </si>
  <si>
    <t>Подпрограмма "Обеспечение реализации муниципальной программы"</t>
  </si>
  <si>
    <t>0300000000</t>
  </si>
  <si>
    <t>Муниципальная программа "Развитие физической культуры и спорта в Горнозаводском городском округе"</t>
  </si>
  <si>
    <t>0310000000</t>
  </si>
  <si>
    <t>Подпрограмма "Развитие физической культуры и массового спорта"</t>
  </si>
  <si>
    <t>0320000000</t>
  </si>
  <si>
    <t>Подпрограмма "Создание условий для отдыха и оздоровления населения"</t>
  </si>
  <si>
    <t>0400000000</t>
  </si>
  <si>
    <t>Муниципальная программа "Общественная безопасность в Горнозаводском городском округе"</t>
  </si>
  <si>
    <t>0410000000</t>
  </si>
  <si>
    <t>Подпрограмма "Создание условий для охраны общественного порядка в Горнозаводском городском округе"</t>
  </si>
  <si>
    <t>0500000000</t>
  </si>
  <si>
    <t>Муниципальная программа "Безопасность населения в Горнозаводском городском округе"</t>
  </si>
  <si>
    <t>0510000000</t>
  </si>
  <si>
    <t>Подпрограмма "Реализация мер по обеспечению безопасности на территории Горнозаводского городского округа"</t>
  </si>
  <si>
    <t>0520000000</t>
  </si>
  <si>
    <t>Подпрограмма "Совершенствование Единой дежурно-диспетчерской службы Горнозаводского городского округа"</t>
  </si>
  <si>
    <t>0600000000</t>
  </si>
  <si>
    <t>Муниципальная программа " Развитие малого и среднего предпринимательства в Горнозаводском городском округе"</t>
  </si>
  <si>
    <t>0610000000</t>
  </si>
  <si>
    <t>Подпрограмма "Создание условий для развития малого и среднего предпринимательства"</t>
  </si>
  <si>
    <t>0700000000</t>
  </si>
  <si>
    <t>Муниципальная программа "Развитие инфраструктуры и благоустройство в Горнозаводском городском округе"</t>
  </si>
  <si>
    <t>0710000000</t>
  </si>
  <si>
    <t>Подпрограмма "Жилищное хозяйство Горнозаводского городского округа"</t>
  </si>
  <si>
    <t>0720000000</t>
  </si>
  <si>
    <t>Подпрограмма "Коммунальное хозяйство Горнозаводского городского округа"</t>
  </si>
  <si>
    <t>0730000000</t>
  </si>
  <si>
    <t>Подпрограмма "Благоустройство и озеленение территории Горнозаводского городского округа"</t>
  </si>
  <si>
    <t>0740000000</t>
  </si>
  <si>
    <t>0800000000</t>
  </si>
  <si>
    <t>Муниципальная программа "Управление земельными ресурсами и имуществом Горнозаводского городского округа"</t>
  </si>
  <si>
    <t>0810000000</t>
  </si>
  <si>
    <t>Подпрограмма "Управление земельными ресурсами Горнозаводского городского округа"</t>
  </si>
  <si>
    <t>0820000000</t>
  </si>
  <si>
    <t>Подпрограмма "Управление муниципальным имуществом Горнозаводского городского округа"</t>
  </si>
  <si>
    <t>0830000000</t>
  </si>
  <si>
    <t>Подпрограмма "Социальная поддержка отдельных категорий граждан Горнозаводского городского округа"</t>
  </si>
  <si>
    <t>0840000000</t>
  </si>
  <si>
    <t>0900000000</t>
  </si>
  <si>
    <t>Муниципальная программа "Управление муниципальными финансами Горнозаводского городского округа"</t>
  </si>
  <si>
    <t>0910000000</t>
  </si>
  <si>
    <t>Подпрограмма "Создание условий для эффективного управления финансами, повышение устойчивости бюджета Горнозаводского городского округа"</t>
  </si>
  <si>
    <t>0930000000</t>
  </si>
  <si>
    <t>Подпрограмма "Организация деятельности по реализации функций ведения бухгалтерского, налогового и бюджетного учета"</t>
  </si>
  <si>
    <t>0940000000</t>
  </si>
  <si>
    <t>1000000000</t>
  </si>
  <si>
    <t>Муниципальная программа "Взаимодействие общества и органов местного самоуправления Горнозаводского городского округа"</t>
  </si>
  <si>
    <t>1010000000</t>
  </si>
  <si>
    <t>Подпрограмма "Гармонизация межнациональных отношений на территории Горнозаводского городского округа"</t>
  </si>
  <si>
    <t>1020000000</t>
  </si>
  <si>
    <t>Подпрограмма "Развитие информационного партнерства органов местного самоуправления Горнозаводского городского округа со средствами массовой информации"</t>
  </si>
  <si>
    <t>1030000000</t>
  </si>
  <si>
    <t>Подпрограмма "Поддержка социально ориентированных некоммерческих организаций"</t>
  </si>
  <si>
    <t>1040000000</t>
  </si>
  <si>
    <t>Подпрограмма "Развитие общественного самоуправления"</t>
  </si>
  <si>
    <t>1100000000</t>
  </si>
  <si>
    <t>Муниципальная программа "Развитие транспортной системы Горнозаводского городского округа"</t>
  </si>
  <si>
    <t>1110000000</t>
  </si>
  <si>
    <t>Подпрограмма "Приведение в нормативное состояние автомобильных дорог и искусственных сооружений на них"</t>
  </si>
  <si>
    <t>1120000000</t>
  </si>
  <si>
    <t>Подпрограмма "Содержание автомобильных дорог общего пользования и искусственных сооружений на них"</t>
  </si>
  <si>
    <t>1130000000</t>
  </si>
  <si>
    <t>Подпрограмма "Пассажирские перевозки на территории Горнозаводского городского округа"</t>
  </si>
  <si>
    <t>1200000000</t>
  </si>
  <si>
    <t>Муниципальная программа "Формирование комфортной городской среды в Горнозаводком городском округе"</t>
  </si>
  <si>
    <t>1210000000</t>
  </si>
  <si>
    <t>Подпрограмма "Благоустройство дворовых территорий многоквартирных домов и территорий общего пользования"</t>
  </si>
  <si>
    <t>1220000000</t>
  </si>
  <si>
    <t>Подпрограмма "Градостроительная деятельность на территории Горнозаводского городского округа"</t>
  </si>
  <si>
    <t>9100000000</t>
  </si>
  <si>
    <t>Обеспечение деятельности органов местного самоуправления Горнозаводского городского округа</t>
  </si>
  <si>
    <t>9100000010</t>
  </si>
  <si>
    <t>Глава Горнозаводского городского округа Пермского края</t>
  </si>
  <si>
    <t>9100000020</t>
  </si>
  <si>
    <t>Председатель Контрольно-счетной палаты Горнозаводского городского округа</t>
  </si>
  <si>
    <t>9100000040</t>
  </si>
  <si>
    <t>Депутаты Думы Горнозаводского городского округа Пермского края</t>
  </si>
  <si>
    <t>9100000090</t>
  </si>
  <si>
    <t>Содержание органов местного самоуправления</t>
  </si>
  <si>
    <t>9100059300</t>
  </si>
  <si>
    <t>Государственная регистрация актов гражданского состояния</t>
  </si>
  <si>
    <t>9200000000</t>
  </si>
  <si>
    <t>Мероприятия, осуществляемые органами местного самоуправления, в рамках непрограммных направлений</t>
  </si>
  <si>
    <t>920001P010</t>
  </si>
  <si>
    <t>920001P020</t>
  </si>
  <si>
    <t>920001P040</t>
  </si>
  <si>
    <t>920002A180</t>
  </si>
  <si>
    <t>Реализация мероприятий по созданию условий осуществления медицинской деятельности в модульных зданиях</t>
  </si>
  <si>
    <t>-</t>
  </si>
  <si>
    <t>920002P110</t>
  </si>
  <si>
    <t>Конкурс городских и муниципальных округов Пермского края по достижению наиболее результативных значений показателей управленческой деятельности</t>
  </si>
  <si>
    <t>9200051200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</si>
  <si>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</si>
  <si>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9200054690</t>
  </si>
  <si>
    <t>Проведение Всероссийской переписи населения 2020 года</t>
  </si>
  <si>
    <t>9200070100</t>
  </si>
  <si>
    <t>Пенсии за выслугу лет лицам, замещавшим муниципальные должности муниципального образования, муниципальным служащим</t>
  </si>
  <si>
    <t>92000SP040</t>
  </si>
  <si>
    <t>92000SP180</t>
  </si>
  <si>
    <t>Реализация программ развития преобразованных муниципальных образований</t>
  </si>
  <si>
    <t>Итого</t>
  </si>
  <si>
    <t>2</t>
  </si>
  <si>
    <t>Осуществление взаимодействия с Советом муниципальных образований Пермского края, с ассоциацией "Союз"</t>
  </si>
  <si>
    <t>Организация и проведение праздничных мероприятий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</si>
  <si>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</si>
  <si>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Представительские расходы</t>
  </si>
  <si>
    <t>Целевая статья</t>
  </si>
  <si>
    <t>Наименование расходов</t>
  </si>
  <si>
    <t>% исполнения к году</t>
  </si>
  <si>
    <t>Единица измерения</t>
  </si>
  <si>
    <t>Исполнение бюджета Горнозаводского городского округа по расходам</t>
  </si>
  <si>
    <t>Наименование показателя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</si>
  <si>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</si>
  <si>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всего, в том числе:</t>
  </si>
  <si>
    <t>Х</t>
  </si>
  <si>
    <t xml:space="preserve">Изменение остатков средств </t>
  </si>
  <si>
    <t>000 01 00 00 00 00 0000 000</t>
  </si>
  <si>
    <t>Увеличение остатков средств, всего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</si>
  <si>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</si>
  <si>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</si>
  <si>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</si>
  <si>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</si>
  <si>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</si>
  <si>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</si>
  <si>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</si>
  <si>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бюджетов городских округов</t>
  </si>
  <si>
    <t>000 01 05 02 01 04 0000 510</t>
  </si>
  <si>
    <t>Уменьшение остатков средств, всего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</si>
  <si>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</si>
  <si>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</si>
  <si>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</si>
  <si>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</si>
  <si>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</si>
  <si>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</si>
  <si>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</si>
  <si>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городских округов</t>
  </si>
  <si>
    <t>000 01 05 02 01 04 0000 610</t>
  </si>
  <si>
    <t>Результат исполнения (дефицит "-", профицит "+")</t>
  </si>
  <si>
    <t>Источники финансирования дефицита бюджета на 01 октября 2021 года</t>
  </si>
  <si>
    <t>УТВЕРЖДЕНО:                     приложение 3 к постановлению администрации Горнозаводского городского округа Пермского края от 21.10.2021 № 1179</t>
  </si>
  <si>
    <t>УТВЕРЖДЕНО:                                    приложение 2 к постановлению администрации Горнозаводского городского округа Пермского края                                                 от 21.10.2021 № 1179</t>
  </si>
  <si>
    <t>от 21.10.2021 № 1179</t>
  </si>
</sst>
</file>

<file path=xl/styles.xml><?xml version="1.0" encoding="utf-8"?>
<styleSheet xmlns="http://schemas.openxmlformats.org/spreadsheetml/2006/main">
  <numFmts count="6">
    <numFmt numFmtId="171" formatCode="_-* #,##0.00_р_._-;\-* #,##0.00_р_._-;_-* &quot;-&quot;??_р_._-;_-@_-"/>
    <numFmt numFmtId="172" formatCode="dd/mm/yyyy\ &quot;г.&quot;"/>
    <numFmt numFmtId="173" formatCode="?"/>
    <numFmt numFmtId="174" formatCode="#,##0.0"/>
    <numFmt numFmtId="175" formatCode="0.0"/>
    <numFmt numFmtId="176" formatCode="_-* #,##0.0_р_._-;\-* #,##0.0_р_._-;_-* &quot;-&quot;??_р_._-;_-@_-"/>
  </numFmts>
  <fonts count="11">
    <font>
      <sz val="10"/>
      <name val="Arial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</font>
    <font>
      <b/>
      <sz val="10"/>
      <name val="Times New Roman"/>
      <family val="1"/>
      <charset val="204"/>
    </font>
    <font>
      <b/>
      <sz val="12"/>
      <name val="Arial"/>
      <family val="2"/>
      <charset val="204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171" fontId="5" fillId="0" borderId="0" applyFont="0" applyFill="0" applyBorder="0" applyAlignment="0" applyProtection="0"/>
  </cellStyleXfs>
  <cellXfs count="64">
    <xf numFmtId="0" fontId="0" fillId="0" borderId="0" xfId="0"/>
    <xf numFmtId="0" fontId="4" fillId="0" borderId="0" xfId="0" applyFont="1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6" fillId="0" borderId="1" xfId="0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left" wrapText="1"/>
    </xf>
    <xf numFmtId="174" fontId="4" fillId="0" borderId="1" xfId="0" applyNumberFormat="1" applyFont="1" applyBorder="1" applyAlignment="1" applyProtection="1">
      <alignment horizontal="right"/>
    </xf>
    <xf numFmtId="173" fontId="4" fillId="0" borderId="1" xfId="0" applyNumberFormat="1" applyFont="1" applyBorder="1" applyAlignment="1" applyProtection="1">
      <alignment horizontal="left" wrapText="1"/>
    </xf>
    <xf numFmtId="49" fontId="6" fillId="0" borderId="1" xfId="0" applyNumberFormat="1" applyFont="1" applyBorder="1" applyAlignment="1" applyProtection="1">
      <alignment horizontal="center"/>
    </xf>
    <xf numFmtId="49" fontId="6" fillId="0" borderId="1" xfId="0" applyNumberFormat="1" applyFont="1" applyBorder="1" applyAlignment="1" applyProtection="1">
      <alignment horizontal="left" wrapText="1"/>
    </xf>
    <xf numFmtId="174" fontId="6" fillId="0" borderId="1" xfId="0" applyNumberFormat="1" applyFont="1" applyBorder="1" applyAlignment="1" applyProtection="1">
      <alignment horizontal="right"/>
    </xf>
    <xf numFmtId="175" fontId="6" fillId="0" borderId="1" xfId="0" applyNumberFormat="1" applyFont="1" applyBorder="1" applyAlignment="1">
      <alignment horizontal="right"/>
    </xf>
    <xf numFmtId="175" fontId="4" fillId="0" borderId="1" xfId="0" applyNumberFormat="1" applyFont="1" applyBorder="1" applyAlignment="1">
      <alignment horizontal="right"/>
    </xf>
    <xf numFmtId="0" fontId="2" fillId="0" borderId="0" xfId="0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Border="1" applyAlignment="1" applyProtection="1">
      <alignment horizontal="right"/>
    </xf>
    <xf numFmtId="49" fontId="6" fillId="0" borderId="1" xfId="0" applyNumberFormat="1" applyFont="1" applyBorder="1" applyAlignment="1" applyProtection="1">
      <alignment horizontal="left"/>
    </xf>
    <xf numFmtId="176" fontId="9" fillId="0" borderId="1" xfId="2" applyNumberFormat="1" applyFont="1" applyFill="1" applyBorder="1" applyAlignment="1">
      <alignment horizontal="right" wrapText="1" readingOrder="1"/>
    </xf>
    <xf numFmtId="0" fontId="10" fillId="0" borderId="1" xfId="1" applyNumberFormat="1" applyFont="1" applyFill="1" applyBorder="1" applyAlignment="1">
      <alignment horizontal="center" vertical="center" wrapText="1" readingOrder="1"/>
    </xf>
    <xf numFmtId="0" fontId="2" fillId="0" borderId="0" xfId="0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172" fontId="2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 wrapText="1"/>
    </xf>
    <xf numFmtId="0" fontId="4" fillId="0" borderId="1" xfId="0" applyFont="1" applyBorder="1"/>
    <xf numFmtId="174" fontId="4" fillId="0" borderId="1" xfId="0" applyNumberFormat="1" applyFont="1" applyBorder="1"/>
    <xf numFmtId="176" fontId="6" fillId="0" borderId="1" xfId="2" applyNumberFormat="1" applyFont="1" applyBorder="1" applyAlignment="1" applyProtection="1">
      <alignment horizontal="right" wrapText="1"/>
    </xf>
    <xf numFmtId="176" fontId="4" fillId="0" borderId="1" xfId="2" applyNumberFormat="1" applyFont="1" applyBorder="1" applyAlignment="1" applyProtection="1">
      <alignment horizontal="right" wrapText="1"/>
    </xf>
    <xf numFmtId="176" fontId="6" fillId="0" borderId="1" xfId="2" applyNumberFormat="1" applyFont="1" applyBorder="1" applyAlignment="1" applyProtection="1">
      <alignment horizontal="right"/>
    </xf>
    <xf numFmtId="176" fontId="6" fillId="0" borderId="1" xfId="2" applyNumberFormat="1" applyFont="1" applyBorder="1" applyAlignment="1" applyProtection="1"/>
    <xf numFmtId="17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 applyProtection="1">
      <alignment horizontal="center"/>
    </xf>
    <xf numFmtId="49" fontId="6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center" vertical="top" wrapText="1"/>
    </xf>
    <xf numFmtId="0" fontId="9" fillId="0" borderId="1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vertical="center" wrapText="1" readingOrder="1"/>
    </xf>
    <xf numFmtId="0" fontId="9" fillId="0" borderId="1" xfId="1" applyNumberFormat="1" applyFont="1" applyFill="1" applyBorder="1" applyAlignment="1">
      <alignment horizontal="left" vertical="top" wrapText="1" readingOrder="1"/>
    </xf>
    <xf numFmtId="0" fontId="4" fillId="0" borderId="1" xfId="1" applyNumberFormat="1" applyFont="1" applyFill="1" applyBorder="1" applyAlignment="1">
      <alignment vertical="top" wrapText="1"/>
    </xf>
    <xf numFmtId="0" fontId="4" fillId="0" borderId="2" xfId="0" applyFont="1" applyBorder="1" applyAlignment="1">
      <alignment horizontal="left"/>
    </xf>
    <xf numFmtId="0" fontId="2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10" fillId="0" borderId="1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vertical="top" wrapText="1"/>
    </xf>
    <xf numFmtId="0" fontId="10" fillId="0" borderId="1" xfId="1" applyNumberFormat="1" applyFont="1" applyFill="1" applyBorder="1" applyAlignment="1">
      <alignment horizontal="center" wrapText="1" readingOrder="1"/>
    </xf>
  </cellXfs>
  <cellStyles count="3">
    <cellStyle name="Normal" xfId="1"/>
    <cellStyle name="Обычный" xfId="0" builtinId="0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7"/>
  <sheetViews>
    <sheetView showGridLines="0" tabSelected="1" topLeftCell="A49" workbookViewId="0">
      <selection activeCell="D26" sqref="D26"/>
    </sheetView>
  </sheetViews>
  <sheetFormatPr defaultRowHeight="12.75" customHeight="1"/>
  <cols>
    <col min="1" max="1" width="23.42578125" customWidth="1"/>
    <col min="2" max="2" width="43.7109375" customWidth="1"/>
    <col min="3" max="3" width="13.28515625" customWidth="1"/>
    <col min="4" max="4" width="14" customWidth="1"/>
    <col min="5" max="5" width="13" customWidth="1"/>
  </cols>
  <sheetData>
    <row r="1" spans="1:6" ht="15">
      <c r="A1" s="1"/>
      <c r="B1" s="8"/>
      <c r="C1" s="8"/>
      <c r="D1" s="2"/>
      <c r="E1" s="2"/>
    </row>
    <row r="2" spans="1:6" ht="16.899999999999999" customHeight="1">
      <c r="A2" s="1"/>
      <c r="B2" s="8"/>
      <c r="C2" s="9"/>
      <c r="D2" s="9" t="s">
        <v>125</v>
      </c>
      <c r="E2" s="34"/>
      <c r="F2" s="8"/>
    </row>
    <row r="3" spans="1:6" ht="15">
      <c r="A3" s="1"/>
      <c r="B3" s="4"/>
      <c r="C3" s="4"/>
      <c r="D3" s="9" t="s">
        <v>124</v>
      </c>
      <c r="E3" s="35"/>
      <c r="F3" s="36"/>
    </row>
    <row r="4" spans="1:6" ht="15">
      <c r="A4" s="1"/>
      <c r="B4" s="3"/>
      <c r="C4" s="6"/>
      <c r="D4" s="9" t="s">
        <v>123</v>
      </c>
      <c r="E4" s="34"/>
      <c r="F4" s="37"/>
    </row>
    <row r="5" spans="1:6" ht="15">
      <c r="A5" s="1"/>
      <c r="B5" s="5"/>
      <c r="C5" s="5"/>
      <c r="D5" s="38" t="s">
        <v>122</v>
      </c>
      <c r="E5" s="34"/>
      <c r="F5" s="36"/>
    </row>
    <row r="6" spans="1:6" ht="15">
      <c r="A6" s="1"/>
      <c r="B6" s="6"/>
      <c r="C6" s="5"/>
      <c r="D6" s="38" t="s">
        <v>299</v>
      </c>
      <c r="E6" s="34"/>
      <c r="F6" s="36"/>
    </row>
    <row r="7" spans="1:6" ht="15">
      <c r="A7" s="1"/>
      <c r="B7" s="6"/>
      <c r="C7" s="7"/>
      <c r="D7" s="39"/>
      <c r="E7" s="34"/>
      <c r="F7" s="36"/>
    </row>
    <row r="8" spans="1:6" ht="15.75">
      <c r="A8" s="48" t="s">
        <v>121</v>
      </c>
      <c r="B8" s="48"/>
      <c r="C8" s="48"/>
      <c r="D8" s="48"/>
      <c r="E8" s="48"/>
    </row>
    <row r="9" spans="1:6" ht="15.75">
      <c r="A9" s="49" t="s">
        <v>127</v>
      </c>
      <c r="B9" s="49"/>
      <c r="C9" s="49"/>
      <c r="D9" s="49"/>
      <c r="E9" s="49"/>
    </row>
    <row r="10" spans="1:6" ht="20.25" customHeight="1">
      <c r="A10" s="1" t="s">
        <v>267</v>
      </c>
      <c r="B10" s="51"/>
      <c r="C10" s="51"/>
      <c r="D10" s="8"/>
      <c r="E10" s="30" t="s">
        <v>120</v>
      </c>
    </row>
    <row r="11" spans="1:6" ht="4.1500000000000004" customHeight="1">
      <c r="A11" s="47" t="s">
        <v>119</v>
      </c>
      <c r="B11" s="47" t="s">
        <v>1</v>
      </c>
      <c r="C11" s="50" t="s">
        <v>118</v>
      </c>
      <c r="D11" s="50" t="s">
        <v>2</v>
      </c>
      <c r="E11" s="50" t="s">
        <v>117</v>
      </c>
    </row>
    <row r="12" spans="1:6" ht="3.6" customHeight="1">
      <c r="A12" s="47"/>
      <c r="B12" s="47"/>
      <c r="C12" s="50"/>
      <c r="D12" s="50"/>
      <c r="E12" s="50"/>
    </row>
    <row r="13" spans="1:6" ht="3" customHeight="1">
      <c r="A13" s="47"/>
      <c r="B13" s="47"/>
      <c r="C13" s="50"/>
      <c r="D13" s="50"/>
      <c r="E13" s="50"/>
    </row>
    <row r="14" spans="1:6" ht="3" customHeight="1">
      <c r="A14" s="47"/>
      <c r="B14" s="47"/>
      <c r="C14" s="50"/>
      <c r="D14" s="50"/>
      <c r="E14" s="50"/>
    </row>
    <row r="15" spans="1:6" ht="3" customHeight="1">
      <c r="A15" s="47"/>
      <c r="B15" s="47"/>
      <c r="C15" s="50"/>
      <c r="D15" s="50"/>
      <c r="E15" s="50"/>
    </row>
    <row r="16" spans="1:6" ht="3" customHeight="1">
      <c r="A16" s="47"/>
      <c r="B16" s="47"/>
      <c r="C16" s="50"/>
      <c r="D16" s="50"/>
      <c r="E16" s="50"/>
    </row>
    <row r="17" spans="1:5" ht="19.5" customHeight="1">
      <c r="A17" s="47"/>
      <c r="B17" s="47"/>
      <c r="C17" s="50"/>
      <c r="D17" s="50"/>
      <c r="E17" s="50"/>
    </row>
    <row r="18" spans="1:5" ht="12.6" customHeight="1">
      <c r="A18" s="17">
        <v>1</v>
      </c>
      <c r="B18" s="17">
        <v>2</v>
      </c>
      <c r="C18" s="18" t="s">
        <v>107</v>
      </c>
      <c r="D18" s="18" t="s">
        <v>3</v>
      </c>
      <c r="E18" s="18" t="s">
        <v>4</v>
      </c>
    </row>
    <row r="19" spans="1:5" ht="21.75" customHeight="1">
      <c r="A19" s="16" t="s">
        <v>7</v>
      </c>
      <c r="B19" s="19" t="s">
        <v>6</v>
      </c>
      <c r="C19" s="20">
        <f>C20+C22+C24+C28+C32+C35+C39+C41+C44+C47+C52</f>
        <v>229475.40000000002</v>
      </c>
      <c r="D19" s="20">
        <f>D20+D22+D24+D28+D32+D35+D39+D41+D44+D47+D52</f>
        <v>157778.37</v>
      </c>
      <c r="E19" s="20">
        <f>D19*100/C19</f>
        <v>68.756115034552721</v>
      </c>
    </row>
    <row r="20" spans="1:5">
      <c r="A20" s="16" t="s">
        <v>9</v>
      </c>
      <c r="B20" s="19" t="s">
        <v>8</v>
      </c>
      <c r="C20" s="20">
        <f>C21</f>
        <v>140648.1</v>
      </c>
      <c r="D20" s="20">
        <f>D21</f>
        <v>101477.27</v>
      </c>
      <c r="E20" s="20">
        <f t="shared" ref="E20:E66" si="0">D20*100/C20</f>
        <v>72.149762421248482</v>
      </c>
    </row>
    <row r="21" spans="1:5">
      <c r="A21" s="16" t="s">
        <v>11</v>
      </c>
      <c r="B21" s="19" t="s">
        <v>10</v>
      </c>
      <c r="C21" s="20">
        <v>140648.1</v>
      </c>
      <c r="D21" s="20">
        <v>101477.27</v>
      </c>
      <c r="E21" s="20">
        <f t="shared" si="0"/>
        <v>72.149762421248482</v>
      </c>
    </row>
    <row r="22" spans="1:5" ht="38.25">
      <c r="A22" s="16" t="s">
        <v>13</v>
      </c>
      <c r="B22" s="19" t="s">
        <v>12</v>
      </c>
      <c r="C22" s="20">
        <f>C23</f>
        <v>9597.4</v>
      </c>
      <c r="D22" s="20">
        <f>D23</f>
        <v>8149.47</v>
      </c>
      <c r="E22" s="20">
        <f t="shared" si="0"/>
        <v>84.913309854752328</v>
      </c>
    </row>
    <row r="23" spans="1:5" ht="38.25">
      <c r="A23" s="16" t="s">
        <v>15</v>
      </c>
      <c r="B23" s="19" t="s">
        <v>14</v>
      </c>
      <c r="C23" s="20">
        <v>9597.4</v>
      </c>
      <c r="D23" s="20">
        <v>8149.47</v>
      </c>
      <c r="E23" s="20">
        <f t="shared" si="0"/>
        <v>84.913309854752328</v>
      </c>
    </row>
    <row r="24" spans="1:5">
      <c r="A24" s="16" t="s">
        <v>17</v>
      </c>
      <c r="B24" s="19" t="s">
        <v>16</v>
      </c>
      <c r="C24" s="20">
        <f>SUM(C25:C27)</f>
        <v>1930</v>
      </c>
      <c r="D24" s="20">
        <f>SUM(D25:D27)</f>
        <v>795.94999999999993</v>
      </c>
      <c r="E24" s="20">
        <f t="shared" si="0"/>
        <v>41.240932642487046</v>
      </c>
    </row>
    <row r="25" spans="1:5" ht="25.5">
      <c r="A25" s="16" t="s">
        <v>19</v>
      </c>
      <c r="B25" s="19" t="s">
        <v>18</v>
      </c>
      <c r="C25" s="20">
        <v>0</v>
      </c>
      <c r="D25" s="20">
        <v>52.41</v>
      </c>
      <c r="E25" s="20"/>
    </row>
    <row r="26" spans="1:5">
      <c r="A26" s="16" t="s">
        <v>21</v>
      </c>
      <c r="B26" s="19" t="s">
        <v>20</v>
      </c>
      <c r="C26" s="20">
        <v>30</v>
      </c>
      <c r="D26" s="20">
        <v>20.86</v>
      </c>
      <c r="E26" s="20">
        <f t="shared" si="0"/>
        <v>69.533333333333331</v>
      </c>
    </row>
    <row r="27" spans="1:5" ht="25.5">
      <c r="A27" s="16" t="s">
        <v>23</v>
      </c>
      <c r="B27" s="19" t="s">
        <v>22</v>
      </c>
      <c r="C27" s="20">
        <v>1900</v>
      </c>
      <c r="D27" s="20">
        <v>722.68</v>
      </c>
      <c r="E27" s="20">
        <f t="shared" si="0"/>
        <v>38.035789473684211</v>
      </c>
    </row>
    <row r="28" spans="1:5">
      <c r="A28" s="16" t="s">
        <v>25</v>
      </c>
      <c r="B28" s="19" t="s">
        <v>24</v>
      </c>
      <c r="C28" s="20">
        <f>SUM(C29:C31)</f>
        <v>42158.2</v>
      </c>
      <c r="D28" s="20">
        <f>SUM(D29:D31)</f>
        <v>19430.25</v>
      </c>
      <c r="E28" s="20">
        <f t="shared" si="0"/>
        <v>46.08889848238303</v>
      </c>
    </row>
    <row r="29" spans="1:5">
      <c r="A29" s="16" t="s">
        <v>27</v>
      </c>
      <c r="B29" s="19" t="s">
        <v>26</v>
      </c>
      <c r="C29" s="20">
        <v>5528.2</v>
      </c>
      <c r="D29" s="20">
        <v>705.05</v>
      </c>
      <c r="E29" s="20">
        <f t="shared" si="0"/>
        <v>12.753699214934336</v>
      </c>
    </row>
    <row r="30" spans="1:5">
      <c r="A30" s="16" t="s">
        <v>29</v>
      </c>
      <c r="B30" s="19" t="s">
        <v>28</v>
      </c>
      <c r="C30" s="20">
        <v>27097</v>
      </c>
      <c r="D30" s="20">
        <v>10994.72</v>
      </c>
      <c r="E30" s="20">
        <f t="shared" si="0"/>
        <v>40.575414252500273</v>
      </c>
    </row>
    <row r="31" spans="1:5">
      <c r="A31" s="16" t="s">
        <v>31</v>
      </c>
      <c r="B31" s="19" t="s">
        <v>30</v>
      </c>
      <c r="C31" s="20">
        <v>9533</v>
      </c>
      <c r="D31" s="20">
        <v>7730.48</v>
      </c>
      <c r="E31" s="20">
        <f t="shared" si="0"/>
        <v>81.091786426098821</v>
      </c>
    </row>
    <row r="32" spans="1:5">
      <c r="A32" s="16" t="s">
        <v>33</v>
      </c>
      <c r="B32" s="19" t="s">
        <v>32</v>
      </c>
      <c r="C32" s="20">
        <f>SUM(C33:C34)</f>
        <v>1937.2</v>
      </c>
      <c r="D32" s="20">
        <f>SUM(D33:D34)</f>
        <v>1658.25</v>
      </c>
      <c r="E32" s="20">
        <f t="shared" si="0"/>
        <v>85.600351022093747</v>
      </c>
    </row>
    <row r="33" spans="1:5" ht="38.25">
      <c r="A33" s="16" t="s">
        <v>35</v>
      </c>
      <c r="B33" s="19" t="s">
        <v>34</v>
      </c>
      <c r="C33" s="20">
        <v>1929.2</v>
      </c>
      <c r="D33" s="20">
        <v>1644.24</v>
      </c>
      <c r="E33" s="20">
        <f t="shared" si="0"/>
        <v>85.229110512129381</v>
      </c>
    </row>
    <row r="34" spans="1:5" ht="51">
      <c r="A34" s="16" t="s">
        <v>37</v>
      </c>
      <c r="B34" s="19" t="s">
        <v>36</v>
      </c>
      <c r="C34" s="20">
        <v>8</v>
      </c>
      <c r="D34" s="20">
        <v>14.01</v>
      </c>
      <c r="E34" s="20">
        <f t="shared" si="0"/>
        <v>175.125</v>
      </c>
    </row>
    <row r="35" spans="1:5" ht="38.25">
      <c r="A35" s="16" t="s">
        <v>39</v>
      </c>
      <c r="B35" s="19" t="s">
        <v>38</v>
      </c>
      <c r="C35" s="20">
        <f>SUM(C36:C38)</f>
        <v>23390.3</v>
      </c>
      <c r="D35" s="20">
        <f>SUM(D36:D38)</f>
        <v>17039.129999999997</v>
      </c>
      <c r="E35" s="20">
        <f t="shared" si="0"/>
        <v>72.846992129215948</v>
      </c>
    </row>
    <row r="36" spans="1:5" ht="89.25">
      <c r="A36" s="16" t="s">
        <v>41</v>
      </c>
      <c r="B36" s="21" t="s">
        <v>40</v>
      </c>
      <c r="C36" s="20">
        <v>22185.3</v>
      </c>
      <c r="D36" s="20">
        <v>16244.25</v>
      </c>
      <c r="E36" s="20">
        <f t="shared" si="0"/>
        <v>73.22078132817677</v>
      </c>
    </row>
    <row r="37" spans="1:5" ht="25.5">
      <c r="A37" s="16" t="s">
        <v>43</v>
      </c>
      <c r="B37" s="19" t="s">
        <v>42</v>
      </c>
      <c r="C37" s="20">
        <v>30</v>
      </c>
      <c r="D37" s="20">
        <v>140.1</v>
      </c>
      <c r="E37" s="20">
        <f t="shared" si="0"/>
        <v>467</v>
      </c>
    </row>
    <row r="38" spans="1:5" ht="75" customHeight="1">
      <c r="A38" s="16" t="s">
        <v>45</v>
      </c>
      <c r="B38" s="21" t="s">
        <v>44</v>
      </c>
      <c r="C38" s="20">
        <v>1175</v>
      </c>
      <c r="D38" s="20">
        <v>654.78</v>
      </c>
      <c r="E38" s="20">
        <f t="shared" si="0"/>
        <v>55.725957446808508</v>
      </c>
    </row>
    <row r="39" spans="1:5" ht="25.5">
      <c r="A39" s="16" t="s">
        <v>47</v>
      </c>
      <c r="B39" s="19" t="s">
        <v>46</v>
      </c>
      <c r="C39" s="20">
        <f>C40</f>
        <v>4068.2</v>
      </c>
      <c r="D39" s="20">
        <f>D40</f>
        <v>2544.46</v>
      </c>
      <c r="E39" s="20">
        <f t="shared" si="0"/>
        <v>62.545105943660587</v>
      </c>
    </row>
    <row r="40" spans="1:5" ht="25.5">
      <c r="A40" s="16" t="s">
        <v>49</v>
      </c>
      <c r="B40" s="19" t="s">
        <v>48</v>
      </c>
      <c r="C40" s="20">
        <v>4068.2</v>
      </c>
      <c r="D40" s="20">
        <v>2544.46</v>
      </c>
      <c r="E40" s="20">
        <f t="shared" si="0"/>
        <v>62.545105943660587</v>
      </c>
    </row>
    <row r="41" spans="1:5" ht="25.5">
      <c r="A41" s="16" t="s">
        <v>51</v>
      </c>
      <c r="B41" s="19" t="s">
        <v>50</v>
      </c>
      <c r="C41" s="20">
        <f>C43+C42</f>
        <v>1257.3599999999999</v>
      </c>
      <c r="D41" s="20">
        <f>D43+D42</f>
        <v>1781.04</v>
      </c>
      <c r="E41" s="20">
        <f>D41/C41*100</f>
        <v>141.64916968887192</v>
      </c>
    </row>
    <row r="42" spans="1:5">
      <c r="A42" s="16" t="s">
        <v>129</v>
      </c>
      <c r="B42" s="19" t="s">
        <v>128</v>
      </c>
      <c r="C42" s="20">
        <v>0</v>
      </c>
      <c r="D42" s="20">
        <v>2.5</v>
      </c>
      <c r="E42" s="20" t="s">
        <v>246</v>
      </c>
    </row>
    <row r="43" spans="1:5">
      <c r="A43" s="16" t="s">
        <v>53</v>
      </c>
      <c r="B43" s="19" t="s">
        <v>52</v>
      </c>
      <c r="C43" s="20">
        <v>1257.3599999999999</v>
      </c>
      <c r="D43" s="20">
        <v>1778.54</v>
      </c>
      <c r="E43" s="20">
        <f>D43/C43*100</f>
        <v>141.45034039574983</v>
      </c>
    </row>
    <row r="44" spans="1:5" ht="35.25" customHeight="1">
      <c r="A44" s="16" t="s">
        <v>55</v>
      </c>
      <c r="B44" s="19" t="s">
        <v>54</v>
      </c>
      <c r="C44" s="20">
        <f>SUM(C45:C46)</f>
        <v>1997.6399999999999</v>
      </c>
      <c r="D44" s="20">
        <f>SUM(D45:D46)</f>
        <v>2527.73</v>
      </c>
      <c r="E44" s="20">
        <f t="shared" si="0"/>
        <v>126.535812258465</v>
      </c>
    </row>
    <row r="45" spans="1:5" ht="76.5">
      <c r="A45" s="16" t="s">
        <v>57</v>
      </c>
      <c r="B45" s="21" t="s">
        <v>56</v>
      </c>
      <c r="C45" s="20">
        <v>1623.24</v>
      </c>
      <c r="D45" s="20">
        <v>884.4</v>
      </c>
      <c r="E45" s="20">
        <f t="shared" si="0"/>
        <v>54.483625341908777</v>
      </c>
    </row>
    <row r="46" spans="1:5" ht="38.25">
      <c r="A46" s="16" t="s">
        <v>59</v>
      </c>
      <c r="B46" s="19" t="s">
        <v>58</v>
      </c>
      <c r="C46" s="20">
        <v>374.4</v>
      </c>
      <c r="D46" s="20">
        <v>1643.33</v>
      </c>
      <c r="E46" s="20">
        <f t="shared" si="0"/>
        <v>438.92361111111114</v>
      </c>
    </row>
    <row r="47" spans="1:5">
      <c r="A47" s="16" t="s">
        <v>61</v>
      </c>
      <c r="B47" s="19" t="s">
        <v>60</v>
      </c>
      <c r="C47" s="20">
        <f>SUM(C48:C51)</f>
        <v>2288</v>
      </c>
      <c r="D47" s="20">
        <f>SUM(D48:D51)</f>
        <v>2225.33</v>
      </c>
      <c r="E47" s="20">
        <f t="shared" si="0"/>
        <v>97.260926573426573</v>
      </c>
    </row>
    <row r="48" spans="1:5" ht="38.25">
      <c r="A48" s="16" t="s">
        <v>63</v>
      </c>
      <c r="B48" s="19" t="s">
        <v>62</v>
      </c>
      <c r="C48" s="20">
        <v>164.7</v>
      </c>
      <c r="D48" s="20">
        <v>1081.53</v>
      </c>
      <c r="E48" s="20">
        <f t="shared" si="0"/>
        <v>656.66666666666674</v>
      </c>
    </row>
    <row r="49" spans="1:5" ht="114.75">
      <c r="A49" s="16" t="s">
        <v>65</v>
      </c>
      <c r="B49" s="21" t="s">
        <v>64</v>
      </c>
      <c r="C49" s="20">
        <v>22.8</v>
      </c>
      <c r="D49" s="20">
        <v>64.62</v>
      </c>
      <c r="E49" s="20">
        <f t="shared" si="0"/>
        <v>283.42105263157896</v>
      </c>
    </row>
    <row r="50" spans="1:5" ht="25.5">
      <c r="A50" s="16" t="s">
        <v>67</v>
      </c>
      <c r="B50" s="19" t="s">
        <v>66</v>
      </c>
      <c r="C50" s="20">
        <v>675</v>
      </c>
      <c r="D50" s="20">
        <v>143.16</v>
      </c>
      <c r="E50" s="20">
        <f t="shared" si="0"/>
        <v>21.20888888888889</v>
      </c>
    </row>
    <row r="51" spans="1:5">
      <c r="A51" s="16" t="s">
        <v>69</v>
      </c>
      <c r="B51" s="19" t="s">
        <v>68</v>
      </c>
      <c r="C51" s="20">
        <v>1425.5</v>
      </c>
      <c r="D51" s="20">
        <v>936.02</v>
      </c>
      <c r="E51" s="20">
        <f t="shared" si="0"/>
        <v>65.662574535250783</v>
      </c>
    </row>
    <row r="52" spans="1:5">
      <c r="A52" s="16" t="s">
        <v>71</v>
      </c>
      <c r="B52" s="19" t="s">
        <v>70</v>
      </c>
      <c r="C52" s="20">
        <f>SUM(C53:C54)</f>
        <v>203</v>
      </c>
      <c r="D52" s="20">
        <f>SUM(D53:D54)</f>
        <v>149.49</v>
      </c>
      <c r="E52" s="20">
        <f t="shared" si="0"/>
        <v>73.64039408866995</v>
      </c>
    </row>
    <row r="53" spans="1:5">
      <c r="A53" s="16" t="s">
        <v>73</v>
      </c>
      <c r="B53" s="19" t="s">
        <v>72</v>
      </c>
      <c r="C53" s="20">
        <v>0</v>
      </c>
      <c r="D53" s="20">
        <v>0</v>
      </c>
      <c r="E53" s="20"/>
    </row>
    <row r="54" spans="1:5">
      <c r="A54" s="16" t="s">
        <v>75</v>
      </c>
      <c r="B54" s="19" t="s">
        <v>74</v>
      </c>
      <c r="C54" s="20">
        <v>203</v>
      </c>
      <c r="D54" s="20">
        <v>149.49</v>
      </c>
      <c r="E54" s="20">
        <f t="shared" si="0"/>
        <v>73.64039408866995</v>
      </c>
    </row>
    <row r="55" spans="1:5">
      <c r="A55" s="16" t="s">
        <v>77</v>
      </c>
      <c r="B55" s="19" t="s">
        <v>76</v>
      </c>
      <c r="C55" s="20">
        <f>C56+C61+C63+C65</f>
        <v>607145.9</v>
      </c>
      <c r="D55" s="20">
        <f>D56+D61+D63+D65</f>
        <v>394526.19</v>
      </c>
      <c r="E55" s="20">
        <f t="shared" si="0"/>
        <v>64.980458568525293</v>
      </c>
    </row>
    <row r="56" spans="1:5" ht="38.25">
      <c r="A56" s="16" t="s">
        <v>79</v>
      </c>
      <c r="B56" s="19" t="s">
        <v>78</v>
      </c>
      <c r="C56" s="20">
        <f>SUM(C57:C60)</f>
        <v>599997.85</v>
      </c>
      <c r="D56" s="20">
        <f>SUM(D57:D60)</f>
        <v>396187.08999999997</v>
      </c>
      <c r="E56" s="20">
        <f t="shared" si="0"/>
        <v>66.03141827924884</v>
      </c>
    </row>
    <row r="57" spans="1:5" ht="25.5">
      <c r="A57" s="16" t="s">
        <v>81</v>
      </c>
      <c r="B57" s="19" t="s">
        <v>80</v>
      </c>
      <c r="C57" s="20">
        <v>150563.70000000001</v>
      </c>
      <c r="D57" s="20">
        <v>113927.3</v>
      </c>
      <c r="E57" s="20">
        <f t="shared" si="0"/>
        <v>75.667176085603629</v>
      </c>
    </row>
    <row r="58" spans="1:5" ht="25.5">
      <c r="A58" s="16" t="s">
        <v>83</v>
      </c>
      <c r="B58" s="19" t="s">
        <v>82</v>
      </c>
      <c r="C58" s="20">
        <v>169869.23</v>
      </c>
      <c r="D58" s="20">
        <v>69590.100000000006</v>
      </c>
      <c r="E58" s="20">
        <f t="shared" si="0"/>
        <v>40.966866100470348</v>
      </c>
    </row>
    <row r="59" spans="1:5" ht="25.5">
      <c r="A59" s="16" t="s">
        <v>85</v>
      </c>
      <c r="B59" s="19" t="s">
        <v>84</v>
      </c>
      <c r="C59" s="20">
        <v>237750.33</v>
      </c>
      <c r="D59" s="20">
        <v>186578.21</v>
      </c>
      <c r="E59" s="20">
        <f t="shared" si="0"/>
        <v>78.476530400609747</v>
      </c>
    </row>
    <row r="60" spans="1:5">
      <c r="A60" s="16" t="s">
        <v>87</v>
      </c>
      <c r="B60" s="19" t="s">
        <v>86</v>
      </c>
      <c r="C60" s="20">
        <v>41814.589999999997</v>
      </c>
      <c r="D60" s="20">
        <v>26091.48</v>
      </c>
      <c r="E60" s="20">
        <f t="shared" si="0"/>
        <v>62.398029013318087</v>
      </c>
    </row>
    <row r="61" spans="1:5">
      <c r="A61" s="16" t="s">
        <v>89</v>
      </c>
      <c r="B61" s="19" t="s">
        <v>88</v>
      </c>
      <c r="C61" s="20">
        <v>9486.4699999999993</v>
      </c>
      <c r="D61" s="20">
        <v>677.52</v>
      </c>
      <c r="E61" s="20">
        <f t="shared" si="0"/>
        <v>7.141961129903958</v>
      </c>
    </row>
    <row r="62" spans="1:5" ht="25.5">
      <c r="A62" s="16" t="s">
        <v>91</v>
      </c>
      <c r="B62" s="19" t="s">
        <v>90</v>
      </c>
      <c r="C62" s="20">
        <v>9486.4699999999993</v>
      </c>
      <c r="D62" s="20">
        <v>677.52</v>
      </c>
      <c r="E62" s="20">
        <f t="shared" si="0"/>
        <v>7.141961129903958</v>
      </c>
    </row>
    <row r="63" spans="1:5" ht="63.75">
      <c r="A63" s="16" t="s">
        <v>93</v>
      </c>
      <c r="B63" s="19" t="s">
        <v>92</v>
      </c>
      <c r="C63" s="20">
        <f>C64</f>
        <v>2416.8000000000002</v>
      </c>
      <c r="D63" s="20">
        <f>D64</f>
        <v>2416.8000000000002</v>
      </c>
      <c r="E63" s="20">
        <f t="shared" si="0"/>
        <v>100</v>
      </c>
    </row>
    <row r="64" spans="1:5" ht="89.25">
      <c r="A64" s="16" t="s">
        <v>95</v>
      </c>
      <c r="B64" s="21" t="s">
        <v>94</v>
      </c>
      <c r="C64" s="20">
        <v>2416.8000000000002</v>
      </c>
      <c r="D64" s="20">
        <v>2416.8000000000002</v>
      </c>
      <c r="E64" s="20">
        <f t="shared" si="0"/>
        <v>100</v>
      </c>
    </row>
    <row r="65" spans="1:5" ht="51">
      <c r="A65" s="16" t="s">
        <v>97</v>
      </c>
      <c r="B65" s="19" t="s">
        <v>96</v>
      </c>
      <c r="C65" s="20">
        <f>C66</f>
        <v>-4755.22</v>
      </c>
      <c r="D65" s="20">
        <f>D66</f>
        <v>-4755.22</v>
      </c>
      <c r="E65" s="20">
        <f t="shared" si="0"/>
        <v>100</v>
      </c>
    </row>
    <row r="66" spans="1:5" ht="51">
      <c r="A66" s="16" t="s">
        <v>99</v>
      </c>
      <c r="B66" s="19" t="s">
        <v>98</v>
      </c>
      <c r="C66" s="20">
        <v>-4755.22</v>
      </c>
      <c r="D66" s="20">
        <v>-4755.22</v>
      </c>
      <c r="E66" s="20">
        <f t="shared" si="0"/>
        <v>100</v>
      </c>
    </row>
    <row r="67" spans="1:5">
      <c r="A67" s="22" t="s">
        <v>126</v>
      </c>
      <c r="B67" s="23" t="s">
        <v>5</v>
      </c>
      <c r="C67" s="24">
        <f>C19+C55</f>
        <v>836621.3</v>
      </c>
      <c r="D67" s="24">
        <f>D19+D55</f>
        <v>552304.56000000006</v>
      </c>
      <c r="E67" s="24">
        <f>D67*100/C67</f>
        <v>66.016076807989478</v>
      </c>
    </row>
  </sheetData>
  <mergeCells count="8">
    <mergeCell ref="A11:A17"/>
    <mergeCell ref="A8:E8"/>
    <mergeCell ref="A9:E9"/>
    <mergeCell ref="C11:C17"/>
    <mergeCell ref="B11:B17"/>
    <mergeCell ref="E11:E17"/>
    <mergeCell ref="D11:D17"/>
    <mergeCell ref="B10:C10"/>
  </mergeCells>
  <conditionalFormatting sqref="E19:E67">
    <cfRule type="cellIs" priority="6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83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100</v>
      </c>
      <c r="B1" t="s">
        <v>4</v>
      </c>
    </row>
    <row r="2" spans="1:2">
      <c r="A2" t="s">
        <v>101</v>
      </c>
      <c r="B2" t="s">
        <v>102</v>
      </c>
    </row>
    <row r="3" spans="1:2">
      <c r="A3" t="s">
        <v>103</v>
      </c>
      <c r="B3" t="s">
        <v>0</v>
      </c>
    </row>
    <row r="4" spans="1:2">
      <c r="A4" t="s">
        <v>104</v>
      </c>
      <c r="B4" t="s">
        <v>105</v>
      </c>
    </row>
    <row r="5" spans="1:2">
      <c r="A5" t="s">
        <v>106</v>
      </c>
      <c r="B5" t="s">
        <v>107</v>
      </c>
    </row>
    <row r="6" spans="1:2">
      <c r="A6" t="s">
        <v>108</v>
      </c>
      <c r="B6" t="s">
        <v>107</v>
      </c>
    </row>
    <row r="7" spans="1:2">
      <c r="A7" t="s">
        <v>109</v>
      </c>
      <c r="B7" t="s">
        <v>110</v>
      </c>
    </row>
    <row r="8" spans="1:2">
      <c r="A8" t="s">
        <v>111</v>
      </c>
      <c r="B8" t="s">
        <v>110</v>
      </c>
    </row>
    <row r="9" spans="1:2">
      <c r="A9" t="s">
        <v>112</v>
      </c>
      <c r="B9" t="s">
        <v>113</v>
      </c>
    </row>
    <row r="10" spans="1:2">
      <c r="A10" t="s">
        <v>114</v>
      </c>
      <c r="B10" t="s">
        <v>115</v>
      </c>
    </row>
    <row r="11" spans="1:2">
      <c r="A11" t="s">
        <v>116</v>
      </c>
      <c r="B11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81"/>
  <sheetViews>
    <sheetView workbookViewId="0">
      <selection activeCell="C1" sqref="C1:E4"/>
    </sheetView>
  </sheetViews>
  <sheetFormatPr defaultRowHeight="12.75"/>
  <cols>
    <col min="1" max="1" width="17.140625" customWidth="1"/>
    <col min="2" max="2" width="58.7109375" customWidth="1"/>
    <col min="3" max="4" width="13.42578125" customWidth="1"/>
    <col min="5" max="5" width="11" customWidth="1"/>
  </cols>
  <sheetData>
    <row r="1" spans="1:5" ht="41.25" customHeight="1">
      <c r="C1" s="52" t="s">
        <v>298</v>
      </c>
      <c r="D1" s="52"/>
      <c r="E1" s="52"/>
    </row>
    <row r="2" spans="1:5">
      <c r="C2" s="52"/>
      <c r="D2" s="52"/>
      <c r="E2" s="52"/>
    </row>
    <row r="3" spans="1:5">
      <c r="C3" s="52"/>
      <c r="D3" s="52"/>
      <c r="E3" s="52"/>
    </row>
    <row r="4" spans="1:5">
      <c r="C4" s="52"/>
      <c r="D4" s="52"/>
      <c r="E4" s="52"/>
    </row>
    <row r="5" spans="1:5" ht="15">
      <c r="C5" s="27"/>
      <c r="D5" s="27"/>
      <c r="E5" s="27"/>
    </row>
    <row r="6" spans="1:5" ht="15" customHeight="1">
      <c r="A6" s="53" t="s">
        <v>268</v>
      </c>
      <c r="B6" s="53"/>
      <c r="C6" s="53"/>
      <c r="D6" s="53"/>
      <c r="E6" s="53"/>
    </row>
    <row r="7" spans="1:5" ht="15" customHeight="1">
      <c r="A7" s="48" t="s">
        <v>127</v>
      </c>
      <c r="B7" s="48"/>
      <c r="C7" s="48"/>
      <c r="D7" s="48"/>
      <c r="E7" s="48"/>
    </row>
    <row r="8" spans="1:5" ht="15" customHeight="1">
      <c r="A8" s="28"/>
      <c r="B8" s="28"/>
      <c r="C8" s="28"/>
      <c r="D8" s="28"/>
      <c r="E8" s="28"/>
    </row>
    <row r="9" spans="1:5" ht="15" customHeight="1">
      <c r="A9" s="28"/>
      <c r="B9" s="28"/>
      <c r="C9" s="28"/>
      <c r="D9" s="28"/>
      <c r="E9" s="28"/>
    </row>
    <row r="10" spans="1:5">
      <c r="A10" s="1" t="s">
        <v>267</v>
      </c>
      <c r="E10" s="29" t="s">
        <v>120</v>
      </c>
    </row>
    <row r="11" spans="1:5" ht="42" customHeight="1">
      <c r="A11" s="10" t="s">
        <v>264</v>
      </c>
      <c r="B11" s="10" t="s">
        <v>265</v>
      </c>
      <c r="C11" s="10" t="s">
        <v>118</v>
      </c>
      <c r="D11" s="10" t="s">
        <v>2</v>
      </c>
      <c r="E11" s="11" t="s">
        <v>266</v>
      </c>
    </row>
    <row r="12" spans="1:5">
      <c r="A12" s="12" t="s">
        <v>105</v>
      </c>
      <c r="B12" s="12" t="s">
        <v>259</v>
      </c>
      <c r="C12" s="12" t="s">
        <v>107</v>
      </c>
      <c r="D12" s="12" t="s">
        <v>3</v>
      </c>
      <c r="E12" s="13" t="s">
        <v>4</v>
      </c>
    </row>
    <row r="13" spans="1:5" ht="25.5">
      <c r="A13" s="10" t="s">
        <v>130</v>
      </c>
      <c r="B13" s="14" t="s">
        <v>131</v>
      </c>
      <c r="C13" s="42">
        <f>SUM(C14:C21)</f>
        <v>351513.80000000005</v>
      </c>
      <c r="D13" s="42">
        <f>SUM(D14:D21)</f>
        <v>250285.31999999998</v>
      </c>
      <c r="E13" s="25">
        <f>D13/C13*100</f>
        <v>71.202132035783507</v>
      </c>
    </row>
    <row r="14" spans="1:5">
      <c r="A14" s="12" t="s">
        <v>132</v>
      </c>
      <c r="B14" s="15" t="s">
        <v>133</v>
      </c>
      <c r="C14" s="43">
        <v>70190.490000000005</v>
      </c>
      <c r="D14" s="43">
        <v>50491.71</v>
      </c>
      <c r="E14" s="26">
        <f t="shared" ref="E14:E77" si="0">D14/C14*100</f>
        <v>71.935257896048299</v>
      </c>
    </row>
    <row r="15" spans="1:5">
      <c r="A15" s="12" t="s">
        <v>134</v>
      </c>
      <c r="B15" s="15" t="s">
        <v>135</v>
      </c>
      <c r="C15" s="43">
        <v>197307.27</v>
      </c>
      <c r="D15" s="43">
        <v>153834.1</v>
      </c>
      <c r="E15" s="26">
        <f t="shared" si="0"/>
        <v>77.966767266102266</v>
      </c>
    </row>
    <row r="16" spans="1:5">
      <c r="A16" s="12" t="s">
        <v>136</v>
      </c>
      <c r="B16" s="15" t="s">
        <v>137</v>
      </c>
      <c r="C16" s="43">
        <v>24094.94</v>
      </c>
      <c r="D16" s="43">
        <v>15764.36</v>
      </c>
      <c r="E16" s="26">
        <f t="shared" si="0"/>
        <v>65.426018906874233</v>
      </c>
    </row>
    <row r="17" spans="1:5">
      <c r="A17" s="12" t="s">
        <v>138</v>
      </c>
      <c r="B17" s="15" t="s">
        <v>139</v>
      </c>
      <c r="C17" s="43">
        <v>4678.3</v>
      </c>
      <c r="D17" s="43">
        <v>3282.3</v>
      </c>
      <c r="E17" s="26">
        <f t="shared" si="0"/>
        <v>70.160100891349416</v>
      </c>
    </row>
    <row r="18" spans="1:5" ht="25.5">
      <c r="A18" s="12" t="s">
        <v>140</v>
      </c>
      <c r="B18" s="15" t="s">
        <v>141</v>
      </c>
      <c r="C18" s="43">
        <v>19370.28</v>
      </c>
      <c r="D18" s="43">
        <v>2330.91</v>
      </c>
      <c r="E18" s="26">
        <f t="shared" si="0"/>
        <v>12.033434725775775</v>
      </c>
    </row>
    <row r="19" spans="1:5" ht="25.5">
      <c r="A19" s="12" t="s">
        <v>142</v>
      </c>
      <c r="B19" s="15" t="s">
        <v>143</v>
      </c>
      <c r="C19" s="43">
        <v>9639.89</v>
      </c>
      <c r="D19" s="43">
        <v>7259.94</v>
      </c>
      <c r="E19" s="26">
        <f t="shared" si="0"/>
        <v>75.311440275770778</v>
      </c>
    </row>
    <row r="20" spans="1:5" ht="25.5">
      <c r="A20" s="12" t="s">
        <v>144</v>
      </c>
      <c r="B20" s="15" t="s">
        <v>145</v>
      </c>
      <c r="C20" s="43">
        <v>15285.53</v>
      </c>
      <c r="D20" s="43">
        <v>10725.72</v>
      </c>
      <c r="E20" s="26">
        <f t="shared" si="0"/>
        <v>70.169107646251049</v>
      </c>
    </row>
    <row r="21" spans="1:5" ht="25.5">
      <c r="A21" s="12" t="s">
        <v>146</v>
      </c>
      <c r="B21" s="15" t="s">
        <v>147</v>
      </c>
      <c r="C21" s="43">
        <v>10947.1</v>
      </c>
      <c r="D21" s="43">
        <v>6596.28</v>
      </c>
      <c r="E21" s="26">
        <f t="shared" si="0"/>
        <v>60.255958198975065</v>
      </c>
    </row>
    <row r="22" spans="1:5" ht="25.5">
      <c r="A22" s="10" t="s">
        <v>148</v>
      </c>
      <c r="B22" s="14" t="s">
        <v>149</v>
      </c>
      <c r="C22" s="42">
        <f>SUM(C23:C26)</f>
        <v>71918.37000000001</v>
      </c>
      <c r="D22" s="42">
        <f>SUM(D23:D26)</f>
        <v>51618.080000000002</v>
      </c>
      <c r="E22" s="25">
        <f t="shared" si="0"/>
        <v>71.773150587256069</v>
      </c>
    </row>
    <row r="23" spans="1:5" ht="25.5">
      <c r="A23" s="12" t="s">
        <v>150</v>
      </c>
      <c r="B23" s="15" t="s">
        <v>151</v>
      </c>
      <c r="C23" s="43">
        <v>65673.27</v>
      </c>
      <c r="D23" s="43">
        <v>47635.23</v>
      </c>
      <c r="E23" s="26">
        <f t="shared" si="0"/>
        <v>72.533665523279112</v>
      </c>
    </row>
    <row r="24" spans="1:5" ht="25.5">
      <c r="A24" s="12" t="s">
        <v>152</v>
      </c>
      <c r="B24" s="15" t="s">
        <v>153</v>
      </c>
      <c r="C24" s="43">
        <v>337</v>
      </c>
      <c r="D24" s="43">
        <v>280.18</v>
      </c>
      <c r="E24" s="26">
        <f t="shared" si="0"/>
        <v>83.139465875370917</v>
      </c>
    </row>
    <row r="25" spans="1:5" ht="25.5">
      <c r="A25" s="12" t="s">
        <v>154</v>
      </c>
      <c r="B25" s="15" t="s">
        <v>155</v>
      </c>
      <c r="C25" s="43">
        <v>219.3</v>
      </c>
      <c r="D25" s="43">
        <v>136.97</v>
      </c>
      <c r="E25" s="26">
        <f t="shared" si="0"/>
        <v>62.457820337437298</v>
      </c>
    </row>
    <row r="26" spans="1:5" ht="21" customHeight="1">
      <c r="A26" s="12" t="s">
        <v>156</v>
      </c>
      <c r="B26" s="15" t="s">
        <v>157</v>
      </c>
      <c r="C26" s="43">
        <v>5688.8</v>
      </c>
      <c r="D26" s="43">
        <v>3565.7</v>
      </c>
      <c r="E26" s="26">
        <f t="shared" si="0"/>
        <v>62.679299676557442</v>
      </c>
    </row>
    <row r="27" spans="1:5" ht="25.5">
      <c r="A27" s="10" t="s">
        <v>158</v>
      </c>
      <c r="B27" s="14" t="s">
        <v>159</v>
      </c>
      <c r="C27" s="42">
        <f>SUM(C28:C29)</f>
        <v>40189.08</v>
      </c>
      <c r="D27" s="42">
        <f>SUM(D28:D29)</f>
        <v>28622.190000000002</v>
      </c>
      <c r="E27" s="25">
        <f t="shared" si="0"/>
        <v>71.218823620744743</v>
      </c>
    </row>
    <row r="28" spans="1:5" ht="19.5" customHeight="1">
      <c r="A28" s="12" t="s">
        <v>160</v>
      </c>
      <c r="B28" s="15" t="s">
        <v>161</v>
      </c>
      <c r="C28" s="43">
        <v>20002.05</v>
      </c>
      <c r="D28" s="43">
        <v>13426.94</v>
      </c>
      <c r="E28" s="26">
        <f t="shared" si="0"/>
        <v>67.127819398511662</v>
      </c>
    </row>
    <row r="29" spans="1:5" ht="25.5">
      <c r="A29" s="12" t="s">
        <v>162</v>
      </c>
      <c r="B29" s="15" t="s">
        <v>163</v>
      </c>
      <c r="C29" s="43">
        <v>20187.03</v>
      </c>
      <c r="D29" s="43">
        <v>15195.25</v>
      </c>
      <c r="E29" s="26">
        <f t="shared" si="0"/>
        <v>75.27234070588888</v>
      </c>
    </row>
    <row r="30" spans="1:5" ht="25.5">
      <c r="A30" s="10" t="s">
        <v>164</v>
      </c>
      <c r="B30" s="14" t="s">
        <v>165</v>
      </c>
      <c r="C30" s="42">
        <f>C31</f>
        <v>4449.1400000000003</v>
      </c>
      <c r="D30" s="42">
        <v>2987.32</v>
      </c>
      <c r="E30" s="25">
        <f t="shared" si="0"/>
        <v>67.143762614797467</v>
      </c>
    </row>
    <row r="31" spans="1:5" ht="25.5">
      <c r="A31" s="12" t="s">
        <v>166</v>
      </c>
      <c r="B31" s="15" t="s">
        <v>167</v>
      </c>
      <c r="C31" s="43">
        <v>4449.1400000000003</v>
      </c>
      <c r="D31" s="43">
        <v>2987.32</v>
      </c>
      <c r="E31" s="26">
        <f t="shared" si="0"/>
        <v>67.143762614797467</v>
      </c>
    </row>
    <row r="32" spans="1:5" ht="25.5">
      <c r="A32" s="10" t="s">
        <v>168</v>
      </c>
      <c r="B32" s="14" t="s">
        <v>169</v>
      </c>
      <c r="C32" s="42">
        <f>C33+C34</f>
        <v>7719.4</v>
      </c>
      <c r="D32" s="42">
        <f>D33+D34</f>
        <v>4810</v>
      </c>
      <c r="E32" s="25">
        <f t="shared" si="0"/>
        <v>62.310542270124628</v>
      </c>
    </row>
    <row r="33" spans="1:5" ht="25.5">
      <c r="A33" s="12" t="s">
        <v>170</v>
      </c>
      <c r="B33" s="15" t="s">
        <v>171</v>
      </c>
      <c r="C33" s="43">
        <v>4279.2</v>
      </c>
      <c r="D33" s="43">
        <v>2602.0700000000002</v>
      </c>
      <c r="E33" s="26">
        <f t="shared" si="0"/>
        <v>60.807393905402883</v>
      </c>
    </row>
    <row r="34" spans="1:5" ht="25.5">
      <c r="A34" s="12" t="s">
        <v>172</v>
      </c>
      <c r="B34" s="15" t="s">
        <v>173</v>
      </c>
      <c r="C34" s="43">
        <v>3440.2</v>
      </c>
      <c r="D34" s="43">
        <v>2207.9299999999998</v>
      </c>
      <c r="E34" s="26">
        <f t="shared" si="0"/>
        <v>64.180280216266496</v>
      </c>
    </row>
    <row r="35" spans="1:5" ht="25.5">
      <c r="A35" s="10" t="s">
        <v>174</v>
      </c>
      <c r="B35" s="14" t="s">
        <v>175</v>
      </c>
      <c r="C35" s="42">
        <v>165</v>
      </c>
      <c r="D35" s="42">
        <v>33.42</v>
      </c>
      <c r="E35" s="25">
        <f t="shared" si="0"/>
        <v>20.254545454545454</v>
      </c>
    </row>
    <row r="36" spans="1:5" ht="25.5">
      <c r="A36" s="12" t="s">
        <v>176</v>
      </c>
      <c r="B36" s="15" t="s">
        <v>177</v>
      </c>
      <c r="C36" s="43">
        <v>165</v>
      </c>
      <c r="D36" s="43">
        <v>33.42</v>
      </c>
      <c r="E36" s="26">
        <f t="shared" si="0"/>
        <v>20.254545454545454</v>
      </c>
    </row>
    <row r="37" spans="1:5" ht="25.5">
      <c r="A37" s="10" t="s">
        <v>178</v>
      </c>
      <c r="B37" s="14" t="s">
        <v>179</v>
      </c>
      <c r="C37" s="42">
        <f>SUM(C38:C41)</f>
        <v>64426.59</v>
      </c>
      <c r="D37" s="42">
        <f>SUM(D38:D41)</f>
        <v>26694.960000000003</v>
      </c>
      <c r="E37" s="25">
        <f t="shared" si="0"/>
        <v>41.434693346334186</v>
      </c>
    </row>
    <row r="38" spans="1:5" ht="25.5">
      <c r="A38" s="12" t="s">
        <v>180</v>
      </c>
      <c r="B38" s="15" t="s">
        <v>181</v>
      </c>
      <c r="C38" s="43">
        <v>809.75</v>
      </c>
      <c r="D38" s="43">
        <v>808.88</v>
      </c>
      <c r="E38" s="26">
        <f t="shared" si="0"/>
        <v>99.892559431923431</v>
      </c>
    </row>
    <row r="39" spans="1:5" ht="25.5">
      <c r="A39" s="12" t="s">
        <v>182</v>
      </c>
      <c r="B39" s="15" t="s">
        <v>183</v>
      </c>
      <c r="C39" s="43">
        <v>38722.239999999998</v>
      </c>
      <c r="D39" s="43">
        <v>10089.94</v>
      </c>
      <c r="E39" s="26">
        <f t="shared" si="0"/>
        <v>26.057221896253939</v>
      </c>
    </row>
    <row r="40" spans="1:5" ht="25.5">
      <c r="A40" s="12" t="s">
        <v>184</v>
      </c>
      <c r="B40" s="15" t="s">
        <v>185</v>
      </c>
      <c r="C40" s="43">
        <v>14496.19</v>
      </c>
      <c r="D40" s="43">
        <v>8751.69</v>
      </c>
      <c r="E40" s="26">
        <f t="shared" si="0"/>
        <v>60.372346113013144</v>
      </c>
    </row>
    <row r="41" spans="1:5" ht="19.5" customHeight="1">
      <c r="A41" s="12" t="s">
        <v>186</v>
      </c>
      <c r="B41" s="15" t="s">
        <v>157</v>
      </c>
      <c r="C41" s="43">
        <v>10398.41</v>
      </c>
      <c r="D41" s="43">
        <v>7044.45</v>
      </c>
      <c r="E41" s="26">
        <f t="shared" si="0"/>
        <v>67.745453391431951</v>
      </c>
    </row>
    <row r="42" spans="1:5" ht="25.5">
      <c r="A42" s="10" t="s">
        <v>187</v>
      </c>
      <c r="B42" s="14" t="s">
        <v>188</v>
      </c>
      <c r="C42" s="42">
        <f>SUM(C43:C46)</f>
        <v>102363.44</v>
      </c>
      <c r="D42" s="42">
        <f>SUM(D43:D46)</f>
        <v>72504.570000000007</v>
      </c>
      <c r="E42" s="25">
        <f t="shared" si="0"/>
        <v>70.830532854308146</v>
      </c>
    </row>
    <row r="43" spans="1:5" ht="25.5">
      <c r="A43" s="12" t="s">
        <v>189</v>
      </c>
      <c r="B43" s="15" t="s">
        <v>190</v>
      </c>
      <c r="C43" s="43">
        <v>461.12</v>
      </c>
      <c r="D43" s="43">
        <v>227.46</v>
      </c>
      <c r="E43" s="26">
        <f t="shared" si="0"/>
        <v>49.32772380291464</v>
      </c>
    </row>
    <row r="44" spans="1:5" ht="25.5">
      <c r="A44" s="12" t="s">
        <v>191</v>
      </c>
      <c r="B44" s="15" t="s">
        <v>192</v>
      </c>
      <c r="C44" s="43">
        <v>14032.4</v>
      </c>
      <c r="D44" s="43">
        <v>10894.39</v>
      </c>
      <c r="E44" s="26">
        <f t="shared" si="0"/>
        <v>77.63739631139363</v>
      </c>
    </row>
    <row r="45" spans="1:5" ht="25.5">
      <c r="A45" s="12" t="s">
        <v>193</v>
      </c>
      <c r="B45" s="15" t="s">
        <v>194</v>
      </c>
      <c r="C45" s="43">
        <v>79479.22</v>
      </c>
      <c r="D45" s="43">
        <v>55577.19</v>
      </c>
      <c r="E45" s="26">
        <f t="shared" si="0"/>
        <v>69.926692788379157</v>
      </c>
    </row>
    <row r="46" spans="1:5" ht="16.5" customHeight="1">
      <c r="A46" s="12" t="s">
        <v>195</v>
      </c>
      <c r="B46" s="15" t="s">
        <v>157</v>
      </c>
      <c r="C46" s="43">
        <v>8390.7000000000007</v>
      </c>
      <c r="D46" s="43">
        <v>5805.53</v>
      </c>
      <c r="E46" s="26">
        <f t="shared" si="0"/>
        <v>69.190055656858178</v>
      </c>
    </row>
    <row r="47" spans="1:5" ht="25.5">
      <c r="A47" s="10" t="s">
        <v>196</v>
      </c>
      <c r="B47" s="14" t="s">
        <v>197</v>
      </c>
      <c r="C47" s="42">
        <f>SUM(C48:C50)</f>
        <v>31393.700000000004</v>
      </c>
      <c r="D47" s="42">
        <f>SUM(D48:D50)</f>
        <v>20002.32</v>
      </c>
      <c r="E47" s="25">
        <f t="shared" si="0"/>
        <v>63.714439521305223</v>
      </c>
    </row>
    <row r="48" spans="1:5" ht="38.25">
      <c r="A48" s="12" t="s">
        <v>198</v>
      </c>
      <c r="B48" s="15" t="s">
        <v>199</v>
      </c>
      <c r="C48" s="43">
        <v>4202.2</v>
      </c>
      <c r="D48" s="43">
        <v>2959.84</v>
      </c>
      <c r="E48" s="26">
        <f t="shared" si="0"/>
        <v>70.435486173908913</v>
      </c>
    </row>
    <row r="49" spans="1:5" ht="29.25" customHeight="1">
      <c r="A49" s="12" t="s">
        <v>200</v>
      </c>
      <c r="B49" s="15" t="s">
        <v>201</v>
      </c>
      <c r="C49" s="43">
        <v>16974.900000000001</v>
      </c>
      <c r="D49" s="43">
        <v>10941.76</v>
      </c>
      <c r="E49" s="26">
        <f t="shared" si="0"/>
        <v>64.458465145597316</v>
      </c>
    </row>
    <row r="50" spans="1:5" ht="21" customHeight="1">
      <c r="A50" s="12" t="s">
        <v>202</v>
      </c>
      <c r="B50" s="15" t="s">
        <v>157</v>
      </c>
      <c r="C50" s="43">
        <v>10216.6</v>
      </c>
      <c r="D50" s="43">
        <v>6100.72</v>
      </c>
      <c r="E50" s="26">
        <f t="shared" si="0"/>
        <v>59.713799111250324</v>
      </c>
    </row>
    <row r="51" spans="1:5" ht="25.5">
      <c r="A51" s="10" t="s">
        <v>203</v>
      </c>
      <c r="B51" s="14" t="s">
        <v>204</v>
      </c>
      <c r="C51" s="42">
        <f>SUM(C52:C55)</f>
        <v>8872.67</v>
      </c>
      <c r="D51" s="42">
        <f>SUM(D52:D55)</f>
        <v>7963.46</v>
      </c>
      <c r="E51" s="25">
        <f t="shared" si="0"/>
        <v>89.752690001994893</v>
      </c>
    </row>
    <row r="52" spans="1:5" ht="25.5">
      <c r="A52" s="12" t="s">
        <v>205</v>
      </c>
      <c r="B52" s="15" t="s">
        <v>206</v>
      </c>
      <c r="C52" s="43">
        <v>25</v>
      </c>
      <c r="D52" s="43">
        <v>10</v>
      </c>
      <c r="E52" s="26">
        <f t="shared" si="0"/>
        <v>40</v>
      </c>
    </row>
    <row r="53" spans="1:5" ht="38.25">
      <c r="A53" s="12" t="s">
        <v>207</v>
      </c>
      <c r="B53" s="15" t="s">
        <v>208</v>
      </c>
      <c r="C53" s="43">
        <v>1000</v>
      </c>
      <c r="D53" s="43">
        <v>502.49</v>
      </c>
      <c r="E53" s="26">
        <f t="shared" si="0"/>
        <v>50.249000000000002</v>
      </c>
    </row>
    <row r="54" spans="1:5" ht="25.5">
      <c r="A54" s="12" t="s">
        <v>209</v>
      </c>
      <c r="B54" s="15" t="s">
        <v>210</v>
      </c>
      <c r="C54" s="43">
        <v>925.8</v>
      </c>
      <c r="D54" s="43">
        <v>792</v>
      </c>
      <c r="E54" s="26">
        <f t="shared" si="0"/>
        <v>85.547634478289041</v>
      </c>
    </row>
    <row r="55" spans="1:5">
      <c r="A55" s="12" t="s">
        <v>211</v>
      </c>
      <c r="B55" s="15" t="s">
        <v>212</v>
      </c>
      <c r="C55" s="43">
        <v>6921.87</v>
      </c>
      <c r="D55" s="43">
        <v>6658.97</v>
      </c>
      <c r="E55" s="26">
        <f t="shared" si="0"/>
        <v>96.201893418974933</v>
      </c>
    </row>
    <row r="56" spans="1:5" ht="25.5">
      <c r="A56" s="10" t="s">
        <v>213</v>
      </c>
      <c r="B56" s="14" t="s">
        <v>214</v>
      </c>
      <c r="C56" s="42">
        <f>SUM(C57:C59)</f>
        <v>127547.72</v>
      </c>
      <c r="D56" s="42">
        <f>SUM(D57:D59)</f>
        <v>60206.770000000004</v>
      </c>
      <c r="E56" s="25">
        <f t="shared" si="0"/>
        <v>47.203329075580498</v>
      </c>
    </row>
    <row r="57" spans="1:5" ht="34.5" customHeight="1">
      <c r="A57" s="12" t="s">
        <v>215</v>
      </c>
      <c r="B57" s="15" t="s">
        <v>216</v>
      </c>
      <c r="C57" s="43">
        <v>70311.740000000005</v>
      </c>
      <c r="D57" s="43">
        <v>16818.560000000001</v>
      </c>
      <c r="E57" s="26">
        <f t="shared" si="0"/>
        <v>23.91998832627382</v>
      </c>
    </row>
    <row r="58" spans="1:5" ht="25.5">
      <c r="A58" s="12" t="s">
        <v>217</v>
      </c>
      <c r="B58" s="15" t="s">
        <v>218</v>
      </c>
      <c r="C58" s="43">
        <v>56529.85</v>
      </c>
      <c r="D58" s="43">
        <v>42997.29</v>
      </c>
      <c r="E58" s="26">
        <f t="shared" si="0"/>
        <v>76.061213677375761</v>
      </c>
    </row>
    <row r="59" spans="1:5" ht="25.5">
      <c r="A59" s="12" t="s">
        <v>219</v>
      </c>
      <c r="B59" s="15" t="s">
        <v>220</v>
      </c>
      <c r="C59" s="43">
        <v>706.13</v>
      </c>
      <c r="D59" s="43">
        <v>390.92</v>
      </c>
      <c r="E59" s="26">
        <f t="shared" si="0"/>
        <v>55.360910880432776</v>
      </c>
    </row>
    <row r="60" spans="1:5" ht="25.5">
      <c r="A60" s="10" t="s">
        <v>221</v>
      </c>
      <c r="B60" s="14" t="s">
        <v>222</v>
      </c>
      <c r="C60" s="42">
        <f>SUM(C61:C62)</f>
        <v>21067.760000000002</v>
      </c>
      <c r="D60" s="42">
        <f>SUM(D61:D62)</f>
        <v>5450.4800000000005</v>
      </c>
      <c r="E60" s="25">
        <f t="shared" si="0"/>
        <v>25.871188963610749</v>
      </c>
    </row>
    <row r="61" spans="1:5" ht="34.5" customHeight="1">
      <c r="A61" s="12" t="s">
        <v>223</v>
      </c>
      <c r="B61" s="15" t="s">
        <v>224</v>
      </c>
      <c r="C61" s="43">
        <v>13016.08</v>
      </c>
      <c r="D61" s="43">
        <v>4536.63</v>
      </c>
      <c r="E61" s="26">
        <f t="shared" si="0"/>
        <v>34.854042077184531</v>
      </c>
    </row>
    <row r="62" spans="1:5" ht="25.5">
      <c r="A62" s="12" t="s">
        <v>225</v>
      </c>
      <c r="B62" s="15" t="s">
        <v>226</v>
      </c>
      <c r="C62" s="43">
        <v>8051.68</v>
      </c>
      <c r="D62" s="43">
        <v>913.85</v>
      </c>
      <c r="E62" s="26">
        <f t="shared" si="0"/>
        <v>11.349805258033106</v>
      </c>
    </row>
    <row r="63" spans="1:5" ht="25.5">
      <c r="A63" s="10" t="s">
        <v>227</v>
      </c>
      <c r="B63" s="14" t="s">
        <v>228</v>
      </c>
      <c r="C63" s="42">
        <f>SUM(C64:C68)</f>
        <v>36631.08</v>
      </c>
      <c r="D63" s="42">
        <f>SUM(D64:D68)</f>
        <v>23611.71</v>
      </c>
      <c r="E63" s="25">
        <f t="shared" si="0"/>
        <v>64.458132274560285</v>
      </c>
    </row>
    <row r="64" spans="1:5" ht="22.5" customHeight="1">
      <c r="A64" s="12" t="s">
        <v>229</v>
      </c>
      <c r="B64" s="15" t="s">
        <v>230</v>
      </c>
      <c r="C64" s="43">
        <v>1919.8</v>
      </c>
      <c r="D64" s="43">
        <v>1224.04</v>
      </c>
      <c r="E64" s="26">
        <f t="shared" si="0"/>
        <v>63.758724867173669</v>
      </c>
    </row>
    <row r="65" spans="1:5" ht="25.5">
      <c r="A65" s="12" t="s">
        <v>231</v>
      </c>
      <c r="B65" s="15" t="s">
        <v>232</v>
      </c>
      <c r="C65" s="43">
        <v>1327</v>
      </c>
      <c r="D65" s="43">
        <v>930.78</v>
      </c>
      <c r="E65" s="26">
        <f t="shared" si="0"/>
        <v>70.141672946495845</v>
      </c>
    </row>
    <row r="66" spans="1:5" ht="19.5" customHeight="1">
      <c r="A66" s="12" t="s">
        <v>233</v>
      </c>
      <c r="B66" s="15" t="s">
        <v>234</v>
      </c>
      <c r="C66" s="43">
        <v>288</v>
      </c>
      <c r="D66" s="43">
        <v>13.24</v>
      </c>
      <c r="E66" s="26">
        <f t="shared" si="0"/>
        <v>4.5972222222222223</v>
      </c>
    </row>
    <row r="67" spans="1:5">
      <c r="A67" s="12" t="s">
        <v>235</v>
      </c>
      <c r="B67" s="15" t="s">
        <v>236</v>
      </c>
      <c r="C67" s="43">
        <v>31664.78</v>
      </c>
      <c r="D67" s="43">
        <v>20512.37</v>
      </c>
      <c r="E67" s="26">
        <f t="shared" si="0"/>
        <v>64.779764773353861</v>
      </c>
    </row>
    <row r="68" spans="1:5">
      <c r="A68" s="12" t="s">
        <v>237</v>
      </c>
      <c r="B68" s="15" t="s">
        <v>238</v>
      </c>
      <c r="C68" s="43">
        <v>1431.5</v>
      </c>
      <c r="D68" s="43">
        <v>931.28</v>
      </c>
      <c r="E68" s="26">
        <f t="shared" si="0"/>
        <v>65.056234718826403</v>
      </c>
    </row>
    <row r="69" spans="1:5" ht="25.5">
      <c r="A69" s="10" t="s">
        <v>239</v>
      </c>
      <c r="B69" s="14" t="s">
        <v>240</v>
      </c>
      <c r="C69" s="42">
        <f>SUM(C70:C79)</f>
        <v>6499.61</v>
      </c>
      <c r="D69" s="42">
        <f>SUM(D70:D79)</f>
        <v>3102.7400000000002</v>
      </c>
      <c r="E69" s="25">
        <f t="shared" si="0"/>
        <v>47.737325778008227</v>
      </c>
    </row>
    <row r="70" spans="1:5">
      <c r="A70" s="12" t="s">
        <v>241</v>
      </c>
      <c r="B70" s="15" t="s">
        <v>261</v>
      </c>
      <c r="C70" s="43">
        <v>236.28</v>
      </c>
      <c r="D70" s="43">
        <v>117.2</v>
      </c>
      <c r="E70" s="26">
        <f t="shared" si="0"/>
        <v>49.602166920602677</v>
      </c>
    </row>
    <row r="71" spans="1:5" ht="25.5">
      <c r="A71" s="12" t="s">
        <v>242</v>
      </c>
      <c r="B71" s="15" t="s">
        <v>260</v>
      </c>
      <c r="C71" s="43">
        <v>280</v>
      </c>
      <c r="D71" s="43">
        <v>270</v>
      </c>
      <c r="E71" s="26">
        <f t="shared" si="0"/>
        <v>96.428571428571431</v>
      </c>
    </row>
    <row r="72" spans="1:5">
      <c r="A72" s="12" t="s">
        <v>243</v>
      </c>
      <c r="B72" s="15" t="s">
        <v>263</v>
      </c>
      <c r="C72" s="43">
        <v>150</v>
      </c>
      <c r="D72" s="43">
        <v>16.2</v>
      </c>
      <c r="E72" s="26">
        <f t="shared" si="0"/>
        <v>10.8</v>
      </c>
    </row>
    <row r="73" spans="1:5" ht="25.5">
      <c r="A73" s="12" t="s">
        <v>244</v>
      </c>
      <c r="B73" s="15" t="s">
        <v>245</v>
      </c>
      <c r="C73" s="43">
        <v>665.84</v>
      </c>
      <c r="D73" s="43">
        <v>0</v>
      </c>
      <c r="E73" s="26" t="s">
        <v>246</v>
      </c>
    </row>
    <row r="74" spans="1:5" ht="38.25">
      <c r="A74" s="12" t="s">
        <v>247</v>
      </c>
      <c r="B74" s="15" t="s">
        <v>248</v>
      </c>
      <c r="C74" s="43">
        <v>120</v>
      </c>
      <c r="D74" s="43">
        <v>67.5</v>
      </c>
      <c r="E74" s="26">
        <f t="shared" si="0"/>
        <v>56.25</v>
      </c>
    </row>
    <row r="75" spans="1:5" ht="45.75" customHeight="1">
      <c r="A75" s="12" t="s">
        <v>249</v>
      </c>
      <c r="B75" s="15" t="s">
        <v>250</v>
      </c>
      <c r="C75" s="43">
        <v>5.0999999999999996</v>
      </c>
      <c r="D75" s="43">
        <v>0</v>
      </c>
      <c r="E75" s="26" t="s">
        <v>246</v>
      </c>
    </row>
    <row r="76" spans="1:5">
      <c r="A76" s="12" t="s">
        <v>251</v>
      </c>
      <c r="B76" s="15" t="s">
        <v>252</v>
      </c>
      <c r="C76" s="43">
        <v>478.77</v>
      </c>
      <c r="D76" s="43">
        <v>0</v>
      </c>
      <c r="E76" s="26" t="s">
        <v>246</v>
      </c>
    </row>
    <row r="77" spans="1:5" ht="33" customHeight="1">
      <c r="A77" s="12" t="s">
        <v>253</v>
      </c>
      <c r="B77" s="15" t="s">
        <v>254</v>
      </c>
      <c r="C77" s="43">
        <v>3519.24</v>
      </c>
      <c r="D77" s="43">
        <v>2631.84</v>
      </c>
      <c r="E77" s="26">
        <f t="shared" si="0"/>
        <v>74.784328434548371</v>
      </c>
    </row>
    <row r="78" spans="1:5" ht="41.25" customHeight="1">
      <c r="A78" s="12" t="s">
        <v>255</v>
      </c>
      <c r="B78" s="15" t="s">
        <v>262</v>
      </c>
      <c r="C78" s="43">
        <v>15.12</v>
      </c>
      <c r="D78" s="43">
        <v>0</v>
      </c>
      <c r="E78" s="26" t="s">
        <v>246</v>
      </c>
    </row>
    <row r="79" spans="1:5" ht="25.5">
      <c r="A79" s="12" t="s">
        <v>256</v>
      </c>
      <c r="B79" s="15" t="s">
        <v>257</v>
      </c>
      <c r="C79" s="43">
        <v>1029.26</v>
      </c>
      <c r="D79" s="43">
        <v>0</v>
      </c>
      <c r="E79" s="26" t="s">
        <v>246</v>
      </c>
    </row>
    <row r="80" spans="1:5">
      <c r="A80" s="22" t="s">
        <v>258</v>
      </c>
      <c r="B80" s="31"/>
      <c r="C80" s="45">
        <v>874757.4</v>
      </c>
      <c r="D80" s="44">
        <v>557893.4</v>
      </c>
      <c r="E80" s="46">
        <f>D80/C80*100</f>
        <v>63.776928323212815</v>
      </c>
    </row>
    <row r="81" spans="1:5">
      <c r="A81" s="40"/>
      <c r="B81" s="40" t="s">
        <v>295</v>
      </c>
      <c r="C81" s="41">
        <f>Доходы!C67-Расходы!C80</f>
        <v>-38136.099999999977</v>
      </c>
      <c r="D81" s="41">
        <v>-5588.8</v>
      </c>
      <c r="E81" s="40"/>
    </row>
  </sheetData>
  <mergeCells count="3">
    <mergeCell ref="C1:E4"/>
    <mergeCell ref="A6:E6"/>
    <mergeCell ref="A7:E7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E18" sqref="E18"/>
    </sheetView>
  </sheetViews>
  <sheetFormatPr defaultRowHeight="12.75"/>
  <cols>
    <col min="2" max="2" width="29.42578125" customWidth="1"/>
    <col min="3" max="3" width="15" customWidth="1"/>
    <col min="5" max="6" width="16.140625" customWidth="1"/>
  </cols>
  <sheetData>
    <row r="1" spans="1:6" ht="12.75" customHeight="1">
      <c r="E1" s="59" t="s">
        <v>297</v>
      </c>
      <c r="F1" s="59"/>
    </row>
    <row r="2" spans="1:6" ht="41.25" customHeight="1">
      <c r="E2" s="59"/>
      <c r="F2" s="59"/>
    </row>
    <row r="3" spans="1:6">
      <c r="E3" s="59"/>
      <c r="F3" s="59"/>
    </row>
    <row r="4" spans="1:6">
      <c r="E4" s="59"/>
      <c r="F4" s="59"/>
    </row>
    <row r="6" spans="1:6" ht="15.75">
      <c r="A6" s="48" t="s">
        <v>296</v>
      </c>
      <c r="B6" s="60"/>
      <c r="C6" s="60"/>
      <c r="D6" s="60"/>
      <c r="E6" s="60"/>
      <c r="F6" s="60"/>
    </row>
    <row r="8" spans="1:6">
      <c r="A8" s="58" t="s">
        <v>267</v>
      </c>
      <c r="B8" s="58"/>
      <c r="F8" s="29" t="s">
        <v>120</v>
      </c>
    </row>
    <row r="9" spans="1:6">
      <c r="A9" s="61" t="s">
        <v>269</v>
      </c>
      <c r="B9" s="62"/>
      <c r="C9" s="61" t="s">
        <v>270</v>
      </c>
      <c r="D9" s="62"/>
      <c r="E9" s="33" t="s">
        <v>118</v>
      </c>
      <c r="F9" s="33" t="s">
        <v>2</v>
      </c>
    </row>
    <row r="10" spans="1:6" ht="29.25" customHeight="1">
      <c r="A10" s="56" t="s">
        <v>271</v>
      </c>
      <c r="B10" s="57"/>
      <c r="C10" s="63" t="s">
        <v>272</v>
      </c>
      <c r="D10" s="57"/>
      <c r="E10" s="32">
        <f>E11</f>
        <v>38136.099999999977</v>
      </c>
      <c r="F10" s="32">
        <f>F12+F17</f>
        <v>5588.8000000000466</v>
      </c>
    </row>
    <row r="11" spans="1:6" ht="18" customHeight="1">
      <c r="A11" s="56" t="s">
        <v>273</v>
      </c>
      <c r="B11" s="57"/>
      <c r="C11" s="54" t="s">
        <v>274</v>
      </c>
      <c r="D11" s="55"/>
      <c r="E11" s="32">
        <f>E12+E17</f>
        <v>38136.099999999977</v>
      </c>
      <c r="F11" s="32">
        <f>F13+F18</f>
        <v>5588.8000000000466</v>
      </c>
    </row>
    <row r="12" spans="1:6" ht="18" customHeight="1">
      <c r="A12" s="56" t="s">
        <v>275</v>
      </c>
      <c r="B12" s="57"/>
      <c r="C12" s="54" t="s">
        <v>276</v>
      </c>
      <c r="D12" s="55"/>
      <c r="E12" s="32">
        <v>-836621.3</v>
      </c>
      <c r="F12" s="32">
        <v>-553393.6</v>
      </c>
    </row>
    <row r="13" spans="1:6" ht="15.75" customHeight="1">
      <c r="A13" s="56" t="s">
        <v>277</v>
      </c>
      <c r="B13" s="57"/>
      <c r="C13" s="54" t="s">
        <v>278</v>
      </c>
      <c r="D13" s="55"/>
      <c r="E13" s="32">
        <v>-836621.3</v>
      </c>
      <c r="F13" s="32">
        <v>-553393.6</v>
      </c>
    </row>
    <row r="14" spans="1:6" ht="25.5" customHeight="1">
      <c r="A14" s="56" t="s">
        <v>279</v>
      </c>
      <c r="B14" s="57"/>
      <c r="C14" s="54" t="s">
        <v>280</v>
      </c>
      <c r="D14" s="55"/>
      <c r="E14" s="32">
        <v>-836621.3</v>
      </c>
      <c r="F14" s="32">
        <v>-553393.6</v>
      </c>
    </row>
    <row r="15" spans="1:6" ht="27.75" customHeight="1">
      <c r="A15" s="56" t="s">
        <v>281</v>
      </c>
      <c r="B15" s="57"/>
      <c r="C15" s="54" t="s">
        <v>282</v>
      </c>
      <c r="D15" s="55"/>
      <c r="E15" s="32">
        <v>-836621.3</v>
      </c>
      <c r="F15" s="32">
        <v>-553393.6</v>
      </c>
    </row>
    <row r="16" spans="1:6" ht="27.75" customHeight="1">
      <c r="A16" s="56" t="s">
        <v>283</v>
      </c>
      <c r="B16" s="57"/>
      <c r="C16" s="54" t="s">
        <v>284</v>
      </c>
      <c r="D16" s="55"/>
      <c r="E16" s="32">
        <v>-836621.3</v>
      </c>
      <c r="F16" s="32">
        <v>-553393.6</v>
      </c>
    </row>
    <row r="17" spans="1:6" ht="15.75" customHeight="1">
      <c r="A17" s="56" t="s">
        <v>285</v>
      </c>
      <c r="B17" s="57"/>
      <c r="C17" s="54" t="s">
        <v>286</v>
      </c>
      <c r="D17" s="55"/>
      <c r="E17" s="32">
        <v>874757.4</v>
      </c>
      <c r="F17" s="32">
        <v>558982.40000000002</v>
      </c>
    </row>
    <row r="18" spans="1:6" ht="15" customHeight="1">
      <c r="A18" s="56" t="s">
        <v>287</v>
      </c>
      <c r="B18" s="57"/>
      <c r="C18" s="54" t="s">
        <v>288</v>
      </c>
      <c r="D18" s="55"/>
      <c r="E18" s="32">
        <v>874757.4</v>
      </c>
      <c r="F18" s="32">
        <v>558982.40000000002</v>
      </c>
    </row>
    <row r="19" spans="1:6" ht="26.25" customHeight="1">
      <c r="A19" s="56" t="s">
        <v>289</v>
      </c>
      <c r="B19" s="57"/>
      <c r="C19" s="54" t="s">
        <v>290</v>
      </c>
      <c r="D19" s="55"/>
      <c r="E19" s="32">
        <v>874757.4</v>
      </c>
      <c r="F19" s="32">
        <v>558982.40000000002</v>
      </c>
    </row>
    <row r="20" spans="1:6" ht="26.25" customHeight="1">
      <c r="A20" s="56" t="s">
        <v>291</v>
      </c>
      <c r="B20" s="57"/>
      <c r="C20" s="54" t="s">
        <v>292</v>
      </c>
      <c r="D20" s="55"/>
      <c r="E20" s="32">
        <v>874757.4</v>
      </c>
      <c r="F20" s="32">
        <v>558982.40000000002</v>
      </c>
    </row>
    <row r="21" spans="1:6" ht="27.75" customHeight="1">
      <c r="A21" s="56" t="s">
        <v>293</v>
      </c>
      <c r="B21" s="57"/>
      <c r="C21" s="54" t="s">
        <v>294</v>
      </c>
      <c r="D21" s="55"/>
      <c r="E21" s="32">
        <v>874757.4</v>
      </c>
      <c r="F21" s="32">
        <v>558982.40000000002</v>
      </c>
    </row>
  </sheetData>
  <mergeCells count="29">
    <mergeCell ref="E1:F4"/>
    <mergeCell ref="A6:F6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20:B20"/>
    <mergeCell ref="C20:D20"/>
    <mergeCell ref="A21:B21"/>
    <mergeCell ref="C21:D21"/>
    <mergeCell ref="A8:B8"/>
    <mergeCell ref="A17:B17"/>
    <mergeCell ref="C17:D17"/>
    <mergeCell ref="A18:B18"/>
    <mergeCell ref="C18:D18"/>
    <mergeCell ref="A19:B19"/>
    <mergeCell ref="C19:D19"/>
    <mergeCell ref="A14:B14"/>
    <mergeCell ref="C14:D14"/>
    <mergeCell ref="A15:B15"/>
    <mergeCell ref="C15:D15"/>
    <mergeCell ref="A16:B16"/>
    <mergeCell ref="C16:D16"/>
  </mergeCells>
  <pageMargins left="0.7" right="0.7" top="0.75" bottom="0.75" header="0.3" footer="0.3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15</vt:i4>
      </vt:variant>
    </vt:vector>
  </HeadingPairs>
  <TitlesOfParts>
    <vt:vector size="19" baseType="lpstr">
      <vt:lpstr>Доходы</vt:lpstr>
      <vt:lpstr>_params</vt:lpstr>
      <vt:lpstr>Расходы</vt:lpstr>
      <vt:lpstr>Дефицит</vt:lpstr>
      <vt:lpstr>Доходы!APPT</vt:lpstr>
      <vt:lpstr>Доходы!FILE_NAME</vt:lpstr>
      <vt:lpstr>Доходы!FIO</vt:lpstr>
      <vt:lpstr>Доходы!FORM_CODE</vt:lpstr>
      <vt:lpstr>Доходы!LAST_CELL</vt:lpstr>
      <vt:lpstr>Доходы!PARAMS</vt:lpstr>
      <vt:lpstr>Доходы!PERIOD</vt:lpstr>
      <vt:lpstr>Доходы!RANGE_NAMES</vt:lpstr>
      <vt:lpstr>Доходы!REG_DATE</vt:lpstr>
      <vt:lpstr>Доходы!REND_1</vt:lpstr>
      <vt:lpstr>Доходы!SIGN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Пермякова Татьяна</dc:creator>
  <dc:description>POI HSSF rep:2.50.0.177</dc:description>
  <cp:lastModifiedBy>Admin</cp:lastModifiedBy>
  <cp:lastPrinted>2021-10-21T12:26:28Z</cp:lastPrinted>
  <dcterms:created xsi:type="dcterms:W3CDTF">2020-07-10T04:13:05Z</dcterms:created>
  <dcterms:modified xsi:type="dcterms:W3CDTF">2021-11-25T11:05:13Z</dcterms:modified>
</cp:coreProperties>
</file>